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225" windowWidth="23250" windowHeight="11445" tabRatio="540"/>
  </bookViews>
  <sheets>
    <sheet name="Výsledovka" sheetId="1" r:id="rId1"/>
    <sheet name="Dě9" sheetId="2" r:id="rId2"/>
    <sheet name="Dě13" sheetId="3" r:id="rId3"/>
    <sheet name="Dorost" sheetId="4" r:id="rId4"/>
    <sheet name="LoveckýM" sheetId="5" r:id="rId5"/>
    <sheet name="LoveckýŽ" sheetId="6" r:id="rId6"/>
    <sheet name="Dlouhý luk" sheetId="7" r:id="rId7"/>
    <sheet name="P+T" sheetId="8" r:id="rId8"/>
    <sheet name="D" sheetId="10" r:id="rId9"/>
  </sheets>
  <definedNames>
    <definedName name="_xlnm._FilterDatabase" localSheetId="8" hidden="1">D!$B$3:$AB$3</definedName>
    <definedName name="_xlnm._FilterDatabase" localSheetId="2" hidden="1">Dě13!$B$3:$AA$3</definedName>
    <definedName name="_xlnm._FilterDatabase" localSheetId="1" hidden="1">Dě9!$B$3:$AA$3</definedName>
    <definedName name="_xlnm._FilterDatabase" localSheetId="6" hidden="1">'Dlouhý luk'!$B$3:$AA$3</definedName>
    <definedName name="_xlnm._FilterDatabase" localSheetId="7" hidden="1">'P+T'!$B$3:$AA$3</definedName>
    <definedName name="_xlnm._FilterDatabase" localSheetId="0" hidden="1">Výsledovka!$B$6:$AA$56</definedName>
  </definedNames>
  <calcPr calcId="145621" concurrentManualCount="2"/>
</workbook>
</file>

<file path=xl/calcChain.xml><?xml version="1.0" encoding="utf-8"?>
<calcChain xmlns="http://schemas.openxmlformats.org/spreadsheetml/2006/main">
  <c r="Z4" i="10" l="1"/>
  <c r="X4" i="10"/>
  <c r="V4" i="10"/>
  <c r="S4" i="10"/>
  <c r="Q4" i="10"/>
  <c r="O4" i="10"/>
  <c r="M4" i="10"/>
  <c r="K4" i="10"/>
  <c r="I4" i="10"/>
  <c r="G4" i="10"/>
  <c r="Z5" i="10"/>
  <c r="X5" i="10"/>
  <c r="V5" i="10"/>
  <c r="S5" i="10"/>
  <c r="Q5" i="10"/>
  <c r="O5" i="10"/>
  <c r="M5" i="10"/>
  <c r="K5" i="10"/>
  <c r="I5" i="10"/>
  <c r="G5" i="10"/>
  <c r="Z6" i="10"/>
  <c r="X6" i="10"/>
  <c r="V6" i="10"/>
  <c r="S6" i="10"/>
  <c r="Q6" i="10"/>
  <c r="O6" i="10"/>
  <c r="M6" i="10"/>
  <c r="K6" i="10"/>
  <c r="I6" i="10"/>
  <c r="G6" i="10"/>
  <c r="AA6" i="10" l="1"/>
  <c r="AA5" i="10"/>
  <c r="AA4" i="10"/>
  <c r="V56" i="1"/>
  <c r="V55" i="1"/>
  <c r="V54" i="1"/>
  <c r="V51" i="1"/>
  <c r="V47" i="1"/>
  <c r="V27" i="1"/>
  <c r="V26" i="1"/>
  <c r="V45" i="1"/>
  <c r="V53" i="1"/>
  <c r="V10" i="1"/>
  <c r="V11" i="1"/>
  <c r="V36" i="1"/>
  <c r="V12" i="1"/>
  <c r="V38" i="1"/>
  <c r="V31" i="1"/>
  <c r="V25" i="1"/>
  <c r="V35" i="1"/>
  <c r="V50" i="1"/>
  <c r="V32" i="1"/>
  <c r="V19" i="1"/>
  <c r="V37" i="1"/>
  <c r="V48" i="1"/>
  <c r="V39" i="1"/>
  <c r="V17" i="1"/>
  <c r="V14" i="1"/>
  <c r="V9" i="1"/>
  <c r="V13" i="1"/>
  <c r="V34" i="1"/>
  <c r="V44" i="1"/>
  <c r="V46" i="1"/>
  <c r="V18" i="1"/>
  <c r="V21" i="1"/>
  <c r="V22" i="1"/>
  <c r="V8" i="1"/>
  <c r="V16" i="1"/>
  <c r="V20" i="1"/>
  <c r="V7" i="1"/>
  <c r="V33" i="1"/>
  <c r="V41" i="1"/>
  <c r="V43" i="1"/>
  <c r="V24" i="1"/>
  <c r="V29" i="1"/>
  <c r="V52" i="1"/>
  <c r="V40" i="1"/>
  <c r="V49" i="1"/>
  <c r="V23" i="1"/>
  <c r="V15" i="1"/>
  <c r="V42" i="1"/>
  <c r="V30" i="1"/>
  <c r="V28" i="1"/>
  <c r="S56" i="1"/>
  <c r="S55" i="1"/>
  <c r="S54" i="1"/>
  <c r="S51" i="1"/>
  <c r="S47" i="1"/>
  <c r="S27" i="1"/>
  <c r="S26" i="1"/>
  <c r="S45" i="1"/>
  <c r="S53" i="1"/>
  <c r="S10" i="1"/>
  <c r="S11" i="1"/>
  <c r="S36" i="1"/>
  <c r="S12" i="1"/>
  <c r="S38" i="1"/>
  <c r="S31" i="1"/>
  <c r="S25" i="1"/>
  <c r="S35" i="1"/>
  <c r="S50" i="1"/>
  <c r="S32" i="1"/>
  <c r="S19" i="1"/>
  <c r="S37" i="1"/>
  <c r="S48" i="1"/>
  <c r="S39" i="1"/>
  <c r="S17" i="1"/>
  <c r="S14" i="1"/>
  <c r="S9" i="1"/>
  <c r="S13" i="1"/>
  <c r="S34" i="1"/>
  <c r="S44" i="1"/>
  <c r="S46" i="1"/>
  <c r="S18" i="1"/>
  <c r="S21" i="1"/>
  <c r="S22" i="1"/>
  <c r="S8" i="1"/>
  <c r="S16" i="1"/>
  <c r="S20" i="1"/>
  <c r="S7" i="1"/>
  <c r="S33" i="1"/>
  <c r="S41" i="1"/>
  <c r="S43" i="1"/>
  <c r="S24" i="1"/>
  <c r="S29" i="1"/>
  <c r="S52" i="1"/>
  <c r="S40" i="1"/>
  <c r="S49" i="1"/>
  <c r="S23" i="1"/>
  <c r="S15" i="1"/>
  <c r="S42" i="1"/>
  <c r="S30" i="1"/>
  <c r="Z56" i="1"/>
  <c r="Z55" i="1"/>
  <c r="Z54" i="1"/>
  <c r="Z51" i="1"/>
  <c r="Z47" i="1"/>
  <c r="Z27" i="1"/>
  <c r="Z26" i="1"/>
  <c r="Z45" i="1"/>
  <c r="Z53" i="1"/>
  <c r="Z10" i="1"/>
  <c r="Z11" i="1"/>
  <c r="Z36" i="1"/>
  <c r="Z12" i="1"/>
  <c r="Z38" i="1"/>
  <c r="Z31" i="1"/>
  <c r="Z25" i="1"/>
  <c r="Z35" i="1"/>
  <c r="Z50" i="1"/>
  <c r="Z32" i="1"/>
  <c r="Z19" i="1"/>
  <c r="Z37" i="1"/>
  <c r="Z48" i="1"/>
  <c r="Z39" i="1"/>
  <c r="Z17" i="1"/>
  <c r="Z14" i="1"/>
  <c r="Z9" i="1"/>
  <c r="Z13" i="1"/>
  <c r="Z34" i="1"/>
  <c r="Z44" i="1"/>
  <c r="Z46" i="1"/>
  <c r="Z18" i="1"/>
  <c r="Z21" i="1"/>
  <c r="Z22" i="1"/>
  <c r="Z8" i="1"/>
  <c r="Z16" i="1"/>
  <c r="Z20" i="1"/>
  <c r="Z7" i="1"/>
  <c r="Z33" i="1"/>
  <c r="Z41" i="1"/>
  <c r="Z43" i="1"/>
  <c r="Z24" i="1"/>
  <c r="Z29" i="1"/>
  <c r="Z52" i="1"/>
  <c r="Z40" i="1"/>
  <c r="Z49" i="1"/>
  <c r="Z23" i="1"/>
  <c r="Z15" i="1"/>
  <c r="Z42" i="1"/>
  <c r="Z30" i="1"/>
  <c r="S28" i="1"/>
  <c r="Z28" i="1"/>
  <c r="X56" i="1" l="1"/>
  <c r="Q56" i="1"/>
  <c r="O56" i="1"/>
  <c r="M56" i="1"/>
  <c r="K56" i="1"/>
  <c r="I56" i="1"/>
  <c r="G56" i="1"/>
  <c r="X55" i="1"/>
  <c r="Q55" i="1"/>
  <c r="O55" i="1"/>
  <c r="M55" i="1"/>
  <c r="K55" i="1"/>
  <c r="I55" i="1"/>
  <c r="G55" i="1"/>
  <c r="X54" i="1"/>
  <c r="Q54" i="1"/>
  <c r="O54" i="1"/>
  <c r="M54" i="1"/>
  <c r="K54" i="1"/>
  <c r="I54" i="1"/>
  <c r="G54" i="1"/>
  <c r="X51" i="1"/>
  <c r="Q51" i="1"/>
  <c r="O51" i="1"/>
  <c r="M51" i="1"/>
  <c r="K51" i="1"/>
  <c r="I51" i="1"/>
  <c r="G51" i="1"/>
  <c r="X47" i="1"/>
  <c r="Q47" i="1"/>
  <c r="O47" i="1"/>
  <c r="M47" i="1"/>
  <c r="K47" i="1"/>
  <c r="I47" i="1"/>
  <c r="G47" i="1"/>
  <c r="X27" i="1"/>
  <c r="Q27" i="1"/>
  <c r="O27" i="1"/>
  <c r="M27" i="1"/>
  <c r="K27" i="1"/>
  <c r="I27" i="1"/>
  <c r="G27" i="1"/>
  <c r="X26" i="1"/>
  <c r="Q26" i="1"/>
  <c r="O26" i="1"/>
  <c r="M26" i="1"/>
  <c r="K26" i="1"/>
  <c r="I26" i="1"/>
  <c r="G26" i="1"/>
  <c r="X45" i="1"/>
  <c r="Q45" i="1"/>
  <c r="O45" i="1"/>
  <c r="M45" i="1"/>
  <c r="K45" i="1"/>
  <c r="I45" i="1"/>
  <c r="G45" i="1"/>
  <c r="X53" i="1"/>
  <c r="Q53" i="1"/>
  <c r="O53" i="1"/>
  <c r="M53" i="1"/>
  <c r="K53" i="1"/>
  <c r="I53" i="1"/>
  <c r="G53" i="1"/>
  <c r="X10" i="1"/>
  <c r="Q10" i="1"/>
  <c r="O10" i="1"/>
  <c r="M10" i="1"/>
  <c r="K10" i="1"/>
  <c r="I10" i="1"/>
  <c r="G10" i="1"/>
  <c r="X11" i="1"/>
  <c r="Q11" i="1"/>
  <c r="O11" i="1"/>
  <c r="M11" i="1"/>
  <c r="K11" i="1"/>
  <c r="I11" i="1"/>
  <c r="G11" i="1"/>
  <c r="X36" i="1"/>
  <c r="Q36" i="1"/>
  <c r="O36" i="1"/>
  <c r="M36" i="1"/>
  <c r="K36" i="1"/>
  <c r="I36" i="1"/>
  <c r="G36" i="1"/>
  <c r="X12" i="1"/>
  <c r="Q12" i="1"/>
  <c r="O12" i="1"/>
  <c r="M12" i="1"/>
  <c r="K12" i="1"/>
  <c r="I12" i="1"/>
  <c r="G12" i="1"/>
  <c r="X38" i="1"/>
  <c r="Q38" i="1"/>
  <c r="O38" i="1"/>
  <c r="M38" i="1"/>
  <c r="K38" i="1"/>
  <c r="I38" i="1"/>
  <c r="G38" i="1"/>
  <c r="X31" i="1"/>
  <c r="Q31" i="1"/>
  <c r="O31" i="1"/>
  <c r="M31" i="1"/>
  <c r="K31" i="1"/>
  <c r="I31" i="1"/>
  <c r="G31" i="1"/>
  <c r="X25" i="1"/>
  <c r="Q25" i="1"/>
  <c r="O25" i="1"/>
  <c r="M25" i="1"/>
  <c r="K25" i="1"/>
  <c r="I25" i="1"/>
  <c r="G25" i="1"/>
  <c r="X35" i="1"/>
  <c r="Q35" i="1"/>
  <c r="O35" i="1"/>
  <c r="M35" i="1"/>
  <c r="K35" i="1"/>
  <c r="I35" i="1"/>
  <c r="G35" i="1"/>
  <c r="X50" i="1"/>
  <c r="Q50" i="1"/>
  <c r="O50" i="1"/>
  <c r="M50" i="1"/>
  <c r="K50" i="1"/>
  <c r="I50" i="1"/>
  <c r="G50" i="1"/>
  <c r="X32" i="1"/>
  <c r="Q32" i="1"/>
  <c r="O32" i="1"/>
  <c r="M32" i="1"/>
  <c r="K32" i="1"/>
  <c r="I32" i="1"/>
  <c r="G32" i="1"/>
  <c r="X19" i="1"/>
  <c r="Q19" i="1"/>
  <c r="O19" i="1"/>
  <c r="M19" i="1"/>
  <c r="K19" i="1"/>
  <c r="I19" i="1"/>
  <c r="G19" i="1"/>
  <c r="X37" i="1"/>
  <c r="Q37" i="1"/>
  <c r="O37" i="1"/>
  <c r="M37" i="1"/>
  <c r="K37" i="1"/>
  <c r="I37" i="1"/>
  <c r="G37" i="1"/>
  <c r="X48" i="1"/>
  <c r="Q48" i="1"/>
  <c r="O48" i="1"/>
  <c r="M48" i="1"/>
  <c r="K48" i="1"/>
  <c r="I48" i="1"/>
  <c r="G48" i="1"/>
  <c r="X39" i="1"/>
  <c r="Q39" i="1"/>
  <c r="O39" i="1"/>
  <c r="M39" i="1"/>
  <c r="K39" i="1"/>
  <c r="I39" i="1"/>
  <c r="G39" i="1"/>
  <c r="X17" i="1"/>
  <c r="Q17" i="1"/>
  <c r="O17" i="1"/>
  <c r="M17" i="1"/>
  <c r="K17" i="1"/>
  <c r="I17" i="1"/>
  <c r="G17" i="1"/>
  <c r="X14" i="1"/>
  <c r="Q14" i="1"/>
  <c r="O14" i="1"/>
  <c r="M14" i="1"/>
  <c r="K14" i="1"/>
  <c r="I14" i="1"/>
  <c r="G14" i="1"/>
  <c r="X9" i="1"/>
  <c r="Q9" i="1"/>
  <c r="O9" i="1"/>
  <c r="M9" i="1"/>
  <c r="K9" i="1"/>
  <c r="I9" i="1"/>
  <c r="G9" i="1"/>
  <c r="X13" i="1"/>
  <c r="Q13" i="1"/>
  <c r="O13" i="1"/>
  <c r="M13" i="1"/>
  <c r="K13" i="1"/>
  <c r="I13" i="1"/>
  <c r="G13" i="1"/>
  <c r="X34" i="1"/>
  <c r="Q34" i="1"/>
  <c r="O34" i="1"/>
  <c r="M34" i="1"/>
  <c r="K34" i="1"/>
  <c r="I34" i="1"/>
  <c r="G34" i="1"/>
  <c r="X44" i="1"/>
  <c r="Q44" i="1"/>
  <c r="O44" i="1"/>
  <c r="M44" i="1"/>
  <c r="K44" i="1"/>
  <c r="I44" i="1"/>
  <c r="G44" i="1"/>
  <c r="X46" i="1"/>
  <c r="Q46" i="1"/>
  <c r="O46" i="1"/>
  <c r="M46" i="1"/>
  <c r="K46" i="1"/>
  <c r="I46" i="1"/>
  <c r="G46" i="1"/>
  <c r="X18" i="1"/>
  <c r="Q18" i="1"/>
  <c r="O18" i="1"/>
  <c r="M18" i="1"/>
  <c r="K18" i="1"/>
  <c r="I18" i="1"/>
  <c r="G18" i="1"/>
  <c r="X21" i="1"/>
  <c r="Q21" i="1"/>
  <c r="O21" i="1"/>
  <c r="M21" i="1"/>
  <c r="K21" i="1"/>
  <c r="I21" i="1"/>
  <c r="G21" i="1"/>
  <c r="X22" i="1"/>
  <c r="Q22" i="1"/>
  <c r="O22" i="1"/>
  <c r="M22" i="1"/>
  <c r="K22" i="1"/>
  <c r="I22" i="1"/>
  <c r="G22" i="1"/>
  <c r="X8" i="1"/>
  <c r="Q8" i="1"/>
  <c r="O8" i="1"/>
  <c r="M8" i="1"/>
  <c r="K8" i="1"/>
  <c r="I8" i="1"/>
  <c r="G8" i="1"/>
  <c r="X16" i="1"/>
  <c r="Q16" i="1"/>
  <c r="O16" i="1"/>
  <c r="M16" i="1"/>
  <c r="K16" i="1"/>
  <c r="I16" i="1"/>
  <c r="G16" i="1"/>
  <c r="X20" i="1"/>
  <c r="Q20" i="1"/>
  <c r="O20" i="1"/>
  <c r="M20" i="1"/>
  <c r="K20" i="1"/>
  <c r="I20" i="1"/>
  <c r="G20" i="1"/>
  <c r="X7" i="1"/>
  <c r="Q7" i="1"/>
  <c r="O7" i="1"/>
  <c r="M7" i="1"/>
  <c r="K7" i="1"/>
  <c r="I7" i="1"/>
  <c r="G7" i="1"/>
  <c r="X33" i="1"/>
  <c r="Q33" i="1"/>
  <c r="O33" i="1"/>
  <c r="M33" i="1"/>
  <c r="K33" i="1"/>
  <c r="I33" i="1"/>
  <c r="G33" i="1"/>
  <c r="X41" i="1"/>
  <c r="Q41" i="1"/>
  <c r="O41" i="1"/>
  <c r="M41" i="1"/>
  <c r="K41" i="1"/>
  <c r="I41" i="1"/>
  <c r="G41" i="1"/>
  <c r="X43" i="1"/>
  <c r="Q43" i="1"/>
  <c r="O43" i="1"/>
  <c r="M43" i="1"/>
  <c r="K43" i="1"/>
  <c r="I43" i="1"/>
  <c r="G43" i="1"/>
  <c r="X24" i="1"/>
  <c r="Q24" i="1"/>
  <c r="O24" i="1"/>
  <c r="M24" i="1"/>
  <c r="K24" i="1"/>
  <c r="I24" i="1"/>
  <c r="G24" i="1"/>
  <c r="X29" i="1"/>
  <c r="Q29" i="1"/>
  <c r="O29" i="1"/>
  <c r="M29" i="1"/>
  <c r="K29" i="1"/>
  <c r="I29" i="1"/>
  <c r="G29" i="1"/>
  <c r="X52" i="1"/>
  <c r="Q52" i="1"/>
  <c r="O52" i="1"/>
  <c r="M52" i="1"/>
  <c r="K52" i="1"/>
  <c r="I52" i="1"/>
  <c r="G52" i="1"/>
  <c r="X40" i="1"/>
  <c r="Q40" i="1"/>
  <c r="O40" i="1"/>
  <c r="M40" i="1"/>
  <c r="K40" i="1"/>
  <c r="I40" i="1"/>
  <c r="G40" i="1"/>
  <c r="X49" i="1"/>
  <c r="Q49" i="1"/>
  <c r="O49" i="1"/>
  <c r="M49" i="1"/>
  <c r="K49" i="1"/>
  <c r="I49" i="1"/>
  <c r="G49" i="1"/>
  <c r="X23" i="1"/>
  <c r="Q23" i="1"/>
  <c r="O23" i="1"/>
  <c r="M23" i="1"/>
  <c r="K23" i="1"/>
  <c r="I23" i="1"/>
  <c r="G23" i="1"/>
  <c r="X15" i="1"/>
  <c r="Q15" i="1"/>
  <c r="O15" i="1"/>
  <c r="M15" i="1"/>
  <c r="K15" i="1"/>
  <c r="I15" i="1"/>
  <c r="G15" i="1"/>
  <c r="X42" i="1"/>
  <c r="Q42" i="1"/>
  <c r="O42" i="1"/>
  <c r="M42" i="1"/>
  <c r="K42" i="1"/>
  <c r="I42" i="1"/>
  <c r="G42" i="1"/>
  <c r="X30" i="1"/>
  <c r="Q30" i="1"/>
  <c r="O30" i="1"/>
  <c r="M30" i="1"/>
  <c r="K30" i="1"/>
  <c r="I30" i="1"/>
  <c r="G30" i="1"/>
  <c r="X28" i="1"/>
  <c r="Q28" i="1"/>
  <c r="O28" i="1"/>
  <c r="M28" i="1"/>
  <c r="K28" i="1"/>
  <c r="I28" i="1"/>
  <c r="G28" i="1"/>
  <c r="AA23" i="1" l="1"/>
  <c r="AA49" i="1"/>
  <c r="AA40" i="1"/>
  <c r="AA41" i="1"/>
  <c r="AA16" i="1"/>
  <c r="AA8" i="1"/>
  <c r="AA22" i="1"/>
  <c r="AA46" i="1"/>
  <c r="AA44" i="1"/>
  <c r="AA34" i="1"/>
  <c r="AA13" i="1"/>
  <c r="AA9" i="1"/>
  <c r="AA14" i="1"/>
  <c r="AA17" i="1"/>
  <c r="AA39" i="1"/>
  <c r="AA37" i="1"/>
  <c r="AA50" i="1"/>
  <c r="AA38" i="1"/>
  <c r="AA12" i="1"/>
  <c r="AA36" i="1"/>
  <c r="AA11" i="1"/>
  <c r="AA45" i="1"/>
  <c r="AA26" i="1"/>
  <c r="AA27" i="1"/>
  <c r="AA47" i="1"/>
  <c r="AA51" i="1"/>
  <c r="AA54" i="1"/>
  <c r="AA55" i="1"/>
  <c r="AA56" i="1"/>
  <c r="AA53" i="1"/>
  <c r="AA10" i="1"/>
  <c r="AA31" i="1"/>
  <c r="AA25" i="1"/>
  <c r="AA35" i="1"/>
  <c r="AA32" i="1"/>
  <c r="AA19" i="1"/>
  <c r="AA48" i="1"/>
  <c r="AA18" i="1"/>
  <c r="AA21" i="1"/>
  <c r="AA20" i="1"/>
  <c r="AA7" i="1"/>
  <c r="AA33" i="1"/>
  <c r="AA43" i="1"/>
  <c r="AA24" i="1"/>
  <c r="AA29" i="1"/>
  <c r="AA52" i="1"/>
  <c r="AA15" i="1"/>
  <c r="AA42" i="1"/>
  <c r="AA30" i="1"/>
  <c r="AA28" i="1"/>
</calcChain>
</file>

<file path=xl/sharedStrings.xml><?xml version="1.0" encoding="utf-8"?>
<sst xmlns="http://schemas.openxmlformats.org/spreadsheetml/2006/main" count="830" uniqueCount="131">
  <si>
    <r>
      <rPr>
        <sz val="9"/>
        <color theme="1"/>
        <rFont val="Calibri"/>
        <family val="2"/>
        <charset val="238"/>
        <scheme val="minor"/>
      </rPr>
      <t>Kategorie  (</t>
    </r>
    <r>
      <rPr>
        <b/>
        <sz val="9"/>
        <color theme="1"/>
        <rFont val="Calibri"/>
        <family val="2"/>
        <charset val="238"/>
        <scheme val="minor"/>
      </rPr>
      <t>M</t>
    </r>
    <r>
      <rPr>
        <sz val="9"/>
        <color theme="1"/>
        <rFont val="Calibri"/>
        <family val="2"/>
        <charset val="238"/>
        <scheme val="minor"/>
      </rPr>
      <t xml:space="preserve">-Muži, </t>
    </r>
    <r>
      <rPr>
        <b/>
        <sz val="9"/>
        <color theme="1"/>
        <rFont val="Calibri"/>
        <family val="2"/>
        <charset val="238"/>
        <scheme val="minor"/>
      </rPr>
      <t>Ž</t>
    </r>
    <r>
      <rPr>
        <sz val="9"/>
        <color theme="1"/>
        <rFont val="Calibri"/>
        <family val="2"/>
        <charset val="238"/>
        <scheme val="minor"/>
      </rPr>
      <t xml:space="preserve">-ženy, </t>
    </r>
    <r>
      <rPr>
        <b/>
        <sz val="9"/>
        <color theme="1"/>
        <rFont val="Calibri"/>
        <family val="2"/>
        <charset val="238"/>
        <scheme val="minor"/>
      </rPr>
      <t>Dě9</t>
    </r>
    <r>
      <rPr>
        <sz val="9"/>
        <color theme="1"/>
        <rFont val="Calibri"/>
        <family val="2"/>
        <charset val="238"/>
        <scheme val="minor"/>
      </rPr>
      <t xml:space="preserve">-Děti do      9 let, </t>
    </r>
    <r>
      <rPr>
        <b/>
        <sz val="9"/>
        <color theme="1"/>
        <rFont val="Calibri"/>
        <family val="2"/>
        <charset val="238"/>
        <scheme val="minor"/>
      </rPr>
      <t>Dě13</t>
    </r>
    <r>
      <rPr>
        <sz val="9"/>
        <color theme="1"/>
        <rFont val="Calibri"/>
        <family val="2"/>
        <charset val="238"/>
        <scheme val="minor"/>
      </rPr>
      <t>-Děti do 13 let,</t>
    </r>
    <r>
      <rPr>
        <b/>
        <sz val="9"/>
        <color theme="1"/>
        <rFont val="Calibri"/>
        <family val="2"/>
        <charset val="238"/>
        <scheme val="minor"/>
      </rPr>
      <t xml:space="preserve"> DoH</t>
    </r>
    <r>
      <rPr>
        <sz val="9"/>
        <color theme="1"/>
        <rFont val="Calibri"/>
        <family val="2"/>
        <charset val="238"/>
        <scheme val="minor"/>
      </rPr>
      <t xml:space="preserve"> -Dorost Hoši, </t>
    </r>
    <r>
      <rPr>
        <b/>
        <sz val="9"/>
        <color theme="1"/>
        <rFont val="Calibri"/>
        <family val="2"/>
        <charset val="238"/>
        <scheme val="minor"/>
      </rPr>
      <t>DoD</t>
    </r>
    <r>
      <rPr>
        <sz val="9"/>
        <color theme="1"/>
        <rFont val="Calibri"/>
        <family val="2"/>
        <charset val="238"/>
        <scheme val="minor"/>
      </rPr>
      <t xml:space="preserve"> - Dorost Dívky)</t>
    </r>
  </si>
  <si>
    <t>1.</t>
  </si>
  <si>
    <t>3.</t>
  </si>
  <si>
    <t>4.</t>
  </si>
  <si>
    <t>5.</t>
  </si>
  <si>
    <t>6.</t>
  </si>
  <si>
    <t>7.</t>
  </si>
  <si>
    <t>8.</t>
  </si>
  <si>
    <t>9.</t>
  </si>
  <si>
    <t>10.</t>
  </si>
  <si>
    <t>Celkem</t>
  </si>
  <si>
    <t>Pořadí</t>
  </si>
  <si>
    <t xml:space="preserve">Jméno a příjmení </t>
  </si>
  <si>
    <t>Rychlostřelba</t>
  </si>
  <si>
    <t>Terčová lukostřelba na 20 m (Děti 15 m)</t>
  </si>
  <si>
    <t>Terčová lukostřelba na 50 m (Děti 30 m)</t>
  </si>
  <si>
    <t>Královská ústupovka</t>
  </si>
  <si>
    <t>Body</t>
  </si>
  <si>
    <t>Ká</t>
  </si>
  <si>
    <t>Celkem Ká</t>
  </si>
  <si>
    <r>
      <t>P</t>
    </r>
    <r>
      <rPr>
        <sz val="12"/>
        <color theme="1"/>
        <rFont val="Calibri"/>
        <family val="2"/>
        <charset val="238"/>
        <scheme val="minor"/>
      </rPr>
      <t xml:space="preserve"> - Primitivní, </t>
    </r>
    <r>
      <rPr>
        <b/>
        <sz val="12"/>
        <color theme="1"/>
        <rFont val="Calibri"/>
        <family val="2"/>
        <charset val="238"/>
        <scheme val="minor"/>
      </rPr>
      <t xml:space="preserve">T </t>
    </r>
    <r>
      <rPr>
        <sz val="12"/>
        <color theme="1"/>
        <rFont val="Calibri"/>
        <family val="2"/>
        <charset val="238"/>
        <scheme val="minor"/>
      </rPr>
      <t>- Tradiční,</t>
    </r>
    <r>
      <rPr>
        <b/>
        <sz val="12"/>
        <color theme="1"/>
        <rFont val="Calibri"/>
        <family val="2"/>
        <charset val="238"/>
        <scheme val="minor"/>
      </rPr>
      <t xml:space="preserve"> </t>
    </r>
    <r>
      <rPr>
        <sz val="12"/>
        <color theme="1"/>
        <rFont val="Calibri"/>
        <family val="2"/>
        <charset val="238"/>
        <scheme val="minor"/>
      </rPr>
      <t xml:space="preserve"> </t>
    </r>
    <r>
      <rPr>
        <b/>
        <sz val="12"/>
        <color theme="1"/>
        <rFont val="Calibri"/>
        <family val="2"/>
        <charset val="238"/>
        <scheme val="minor"/>
      </rPr>
      <t>D</t>
    </r>
    <r>
      <rPr>
        <sz val="12"/>
        <color theme="1"/>
        <rFont val="Calibri"/>
        <family val="2"/>
        <charset val="238"/>
        <scheme val="minor"/>
      </rPr>
      <t xml:space="preserve"> - Luk s dřevěným šípem,                                </t>
    </r>
    <r>
      <rPr>
        <b/>
        <sz val="12"/>
        <color theme="1"/>
        <rFont val="Calibri"/>
        <family val="2"/>
        <charset val="238"/>
        <scheme val="minor"/>
      </rPr>
      <t>L</t>
    </r>
    <r>
      <rPr>
        <sz val="12"/>
        <color theme="1"/>
        <rFont val="Calibri"/>
        <family val="2"/>
        <charset val="238"/>
        <scheme val="minor"/>
      </rPr>
      <t xml:space="preserve"> - Lovecký, </t>
    </r>
    <r>
      <rPr>
        <b/>
        <sz val="12"/>
        <color theme="1"/>
        <rFont val="Calibri"/>
        <family val="2"/>
        <charset val="238"/>
        <scheme val="minor"/>
      </rPr>
      <t>DL</t>
    </r>
    <r>
      <rPr>
        <sz val="12"/>
        <color theme="1"/>
        <rFont val="Calibri"/>
        <family val="2"/>
        <charset val="238"/>
        <scheme val="minor"/>
      </rPr>
      <t xml:space="preserve"> - dlouhý luk</t>
    </r>
  </si>
  <si>
    <t>Rozstřel</t>
  </si>
  <si>
    <t>Hlídka na věži</t>
  </si>
  <si>
    <t>Heraldický kvíz</t>
  </si>
  <si>
    <t>Běžící terč</t>
  </si>
  <si>
    <t>Dračí vejce</t>
  </si>
  <si>
    <t xml:space="preserve">Svatováclavský turnaj 2017                  Manětín 30.9.                                             LUKOS             </t>
  </si>
  <si>
    <t>2.</t>
  </si>
  <si>
    <t>Lovecká stezka</t>
  </si>
  <si>
    <t>Bonifikace</t>
  </si>
  <si>
    <t>Petr Zavadil</t>
  </si>
  <si>
    <t>L</t>
  </si>
  <si>
    <t>Dě13</t>
  </si>
  <si>
    <t>Laura Černá</t>
  </si>
  <si>
    <t>Dě9</t>
  </si>
  <si>
    <t>Jakub Fencl</t>
  </si>
  <si>
    <t>M</t>
  </si>
  <si>
    <t>Jan Fencl</t>
  </si>
  <si>
    <t>Pavlína Zavadilová</t>
  </si>
  <si>
    <t>Ž</t>
  </si>
  <si>
    <t>Anna Fenclová</t>
  </si>
  <si>
    <t>Matyáš Mayrhofer</t>
  </si>
  <si>
    <t>DoH</t>
  </si>
  <si>
    <t>DL</t>
  </si>
  <si>
    <t>Karolína Zoltánová</t>
  </si>
  <si>
    <t>Daniel Lev</t>
  </si>
  <si>
    <t>Lenka Česká</t>
  </si>
  <si>
    <t>Martin Vacík</t>
  </si>
  <si>
    <t>Alena Ficová</t>
  </si>
  <si>
    <t>P</t>
  </si>
  <si>
    <t>Haala Josef</t>
  </si>
  <si>
    <t>Zděněk Ruda Mlčoch</t>
  </si>
  <si>
    <t>Haala Jonáš</t>
  </si>
  <si>
    <t>Stanislav Rataj</t>
  </si>
  <si>
    <t>Tomáš Uhlík</t>
  </si>
  <si>
    <t>Daniela Uhlíková</t>
  </si>
  <si>
    <t>Veronika Červíková</t>
  </si>
  <si>
    <t>DoD</t>
  </si>
  <si>
    <t>Roman Kopp</t>
  </si>
  <si>
    <t>Ondřej Kopp</t>
  </si>
  <si>
    <t>Dominika Jurčová</t>
  </si>
  <si>
    <t>Jana Holubová</t>
  </si>
  <si>
    <t>Alois Novotný</t>
  </si>
  <si>
    <t>Zděněk Hrubý</t>
  </si>
  <si>
    <t>Jan Holub</t>
  </si>
  <si>
    <t>T</t>
  </si>
  <si>
    <t>Martin Štekl</t>
  </si>
  <si>
    <t>Libor Benda</t>
  </si>
  <si>
    <t>Daniel Benda</t>
  </si>
  <si>
    <t>Jakub Polák</t>
  </si>
  <si>
    <t>Jana Poláková</t>
  </si>
  <si>
    <t>Josef Čapka</t>
  </si>
  <si>
    <t>Jaromír Pěnkava</t>
  </si>
  <si>
    <t>Ondřej Haidlmaier</t>
  </si>
  <si>
    <t>Zbyněk Křišťan</t>
  </si>
  <si>
    <t>Eva Křišťanová</t>
  </si>
  <si>
    <t>Vendula Troblová</t>
  </si>
  <si>
    <t>Luk</t>
  </si>
  <si>
    <t xml:space="preserve">Kat </t>
  </si>
  <si>
    <t>Jan Mazánek</t>
  </si>
  <si>
    <t>Lenka Břenková</t>
  </si>
  <si>
    <t>Martin Frelich</t>
  </si>
  <si>
    <t>Janica Hrubá</t>
  </si>
  <si>
    <t>Kamila Mlynáříková</t>
  </si>
  <si>
    <t>D</t>
  </si>
  <si>
    <t>Michala Václavíková</t>
  </si>
  <si>
    <t>Josef Václavek</t>
  </si>
  <si>
    <t>Vladimír Zahout</t>
  </si>
  <si>
    <t>Filip Kozák</t>
  </si>
  <si>
    <t>Marcela Svěchotová</t>
  </si>
  <si>
    <t>Josef Haala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</si>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</sst>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7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25">
    <xf numFmtId="0" fontId="0" fillId="0" borderId="0" xfId="0"/>
    <xf numFmtId="0" fontId="0" fillId="0" borderId="0" xfId="0"/>
    <xf numFmtId="0" fontId="1" fillId="0" borderId="0" xfId="0" applyFont="1" applyAlignment="1">
      <alignment horizontal="center" vertical="center" textRotation="90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7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22" xfId="0" applyFill="1" applyBorder="1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27" xfId="0" applyFill="1" applyBorder="1" applyAlignment="1">
      <alignment horizontal="left" vertical="center" indent="1"/>
    </xf>
    <xf numFmtId="0" fontId="0" fillId="0" borderId="28" xfId="0" applyFill="1" applyBorder="1" applyAlignment="1">
      <alignment horizontal="left" vertical="center" indent="1"/>
    </xf>
    <xf numFmtId="0" fontId="0" fillId="0" borderId="29" xfId="0" applyFill="1" applyBorder="1" applyAlignment="1">
      <alignment horizontal="left" vertical="center" indent="1"/>
    </xf>
    <xf numFmtId="0" fontId="0" fillId="0" borderId="16" xfId="0" applyFill="1" applyBorder="1" applyAlignment="1">
      <alignment horizontal="center" vertical="center"/>
    </xf>
    <xf numFmtId="0" fontId="1" fillId="0" borderId="23" xfId="0" applyFont="1" applyFill="1" applyBorder="1" applyAlignment="1">
      <alignment vertical="center" wrapText="1"/>
    </xf>
    <xf numFmtId="0" fontId="1" fillId="0" borderId="23" xfId="0" applyFont="1" applyFill="1" applyBorder="1" applyAlignment="1">
      <alignment horizontal="center" vertical="center" wrapText="1"/>
    </xf>
    <xf numFmtId="0" fontId="0" fillId="0" borderId="35" xfId="0" applyFill="1" applyBorder="1" applyAlignment="1">
      <alignment horizontal="center" vertical="center"/>
    </xf>
    <xf numFmtId="0" fontId="0" fillId="0" borderId="33" xfId="0" applyFill="1" applyBorder="1" applyAlignment="1">
      <alignment horizontal="center" vertical="center"/>
    </xf>
    <xf numFmtId="0" fontId="0" fillId="0" borderId="31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164" fontId="0" fillId="0" borderId="33" xfId="0" applyNumberFormat="1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164" fontId="0" fillId="0" borderId="10" xfId="0" applyNumberFormat="1" applyFill="1" applyBorder="1" applyAlignment="1">
      <alignment horizontal="center" vertical="center"/>
    </xf>
    <xf numFmtId="0" fontId="0" fillId="0" borderId="41" xfId="0" applyFill="1" applyBorder="1" applyAlignment="1">
      <alignment horizontal="center" vertical="center"/>
    </xf>
    <xf numFmtId="164" fontId="0" fillId="0" borderId="11" xfId="0" applyNumberFormat="1" applyFill="1" applyBorder="1" applyAlignment="1">
      <alignment horizontal="center" vertical="center"/>
    </xf>
    <xf numFmtId="164" fontId="0" fillId="0" borderId="7" xfId="0" applyNumberFormat="1" applyFill="1" applyBorder="1" applyAlignment="1">
      <alignment horizontal="center" vertical="center"/>
    </xf>
    <xf numFmtId="164" fontId="0" fillId="0" borderId="9" xfId="0" applyNumberFormat="1" applyFill="1" applyBorder="1" applyAlignment="1">
      <alignment horizontal="center" vertical="center"/>
    </xf>
    <xf numFmtId="0" fontId="0" fillId="0" borderId="43" xfId="0" applyFill="1" applyBorder="1" applyAlignment="1">
      <alignment horizontal="center" vertical="center"/>
    </xf>
    <xf numFmtId="0" fontId="0" fillId="0" borderId="44" xfId="0" applyFill="1" applyBorder="1" applyAlignment="1">
      <alignment horizontal="center" vertical="center"/>
    </xf>
    <xf numFmtId="164" fontId="0" fillId="2" borderId="21" xfId="0" applyNumberFormat="1" applyFill="1" applyBorder="1" applyAlignment="1">
      <alignment horizontal="center" vertical="center"/>
    </xf>
    <xf numFmtId="164" fontId="0" fillId="2" borderId="18" xfId="0" applyNumberFormat="1" applyFill="1" applyBorder="1" applyAlignment="1">
      <alignment horizontal="center" vertical="center"/>
    </xf>
    <xf numFmtId="164" fontId="0" fillId="2" borderId="36" xfId="0" applyNumberFormat="1" applyFill="1" applyBorder="1" applyAlignment="1">
      <alignment horizontal="center" vertical="center"/>
    </xf>
    <xf numFmtId="0" fontId="5" fillId="0" borderId="25" xfId="0" applyFont="1" applyFill="1" applyBorder="1" applyAlignment="1">
      <alignment horizontal="center" vertical="center" textRotation="90" wrapText="1"/>
    </xf>
    <xf numFmtId="0" fontId="0" fillId="0" borderId="4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4" fillId="0" borderId="25" xfId="0" applyFont="1" applyFill="1" applyBorder="1" applyAlignment="1">
      <alignment horizontal="center" vertical="center" textRotation="90" wrapText="1"/>
    </xf>
    <xf numFmtId="0" fontId="0" fillId="0" borderId="15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19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19" xfId="0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 textRotation="90" wrapText="1"/>
    </xf>
    <xf numFmtId="0" fontId="0" fillId="0" borderId="13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0" fontId="0" fillId="0" borderId="19" xfId="0" applyFill="1" applyBorder="1" applyAlignment="1">
      <alignment horizontal="center" vertical="center"/>
    </xf>
    <xf numFmtId="0" fontId="0" fillId="0" borderId="20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1" fillId="0" borderId="26" xfId="0" applyFont="1" applyFill="1" applyBorder="1" applyAlignment="1">
      <alignment horizontal="center" vertical="top" wrapText="1"/>
    </xf>
    <xf numFmtId="0" fontId="1" fillId="0" borderId="21" xfId="0" applyFont="1" applyFill="1" applyBorder="1" applyAlignment="1">
      <alignment horizontal="center" vertical="top" wrapText="1"/>
    </xf>
    <xf numFmtId="0" fontId="1" fillId="0" borderId="34" xfId="0" applyFont="1" applyFill="1" applyBorder="1" applyAlignment="1">
      <alignment horizontal="center" vertical="top" wrapText="1"/>
    </xf>
    <xf numFmtId="0" fontId="1" fillId="0" borderId="32" xfId="0" applyFont="1" applyFill="1" applyBorder="1" applyAlignment="1">
      <alignment horizontal="center" vertical="top" wrapText="1"/>
    </xf>
    <xf numFmtId="0" fontId="5" fillId="0" borderId="23" xfId="0" applyFont="1" applyFill="1" applyBorder="1" applyAlignment="1">
      <alignment horizontal="center" vertical="center" textRotation="90" wrapText="1"/>
    </xf>
    <xf numFmtId="0" fontId="5" fillId="0" borderId="24" xfId="0" applyFont="1" applyFill="1" applyBorder="1" applyAlignment="1">
      <alignment horizontal="center" vertical="center" textRotation="90" wrapText="1"/>
    </xf>
    <xf numFmtId="0" fontId="4" fillId="0" borderId="23" xfId="0" applyFont="1" applyFill="1" applyBorder="1" applyAlignment="1">
      <alignment horizontal="center" vertical="center" textRotation="90" wrapText="1"/>
    </xf>
    <xf numFmtId="0" fontId="4" fillId="0" borderId="24" xfId="0" applyFont="1" applyFill="1" applyBorder="1" applyAlignment="1">
      <alignment horizontal="center" vertical="center" textRotation="90" wrapText="1"/>
    </xf>
    <xf numFmtId="0" fontId="1" fillId="0" borderId="45" xfId="0" applyFont="1" applyFill="1" applyBorder="1" applyAlignment="1">
      <alignment horizontal="center" vertical="top" wrapText="1"/>
    </xf>
    <xf numFmtId="0" fontId="1" fillId="0" borderId="46" xfId="0" applyFont="1" applyFill="1" applyBorder="1" applyAlignment="1">
      <alignment horizontal="center" vertical="top" wrapText="1"/>
    </xf>
    <xf numFmtId="0" fontId="1" fillId="0" borderId="42" xfId="0" applyFont="1" applyFill="1" applyBorder="1" applyAlignment="1">
      <alignment horizontal="center" vertical="center" textRotation="90" wrapText="1"/>
    </xf>
    <xf numFmtId="0" fontId="1" fillId="0" borderId="49" xfId="0" applyFont="1" applyFill="1" applyBorder="1" applyAlignment="1">
      <alignment horizontal="center" vertical="center" textRotation="90" wrapText="1"/>
    </xf>
    <xf numFmtId="0" fontId="1" fillId="0" borderId="40" xfId="0" applyFont="1" applyFill="1" applyBorder="1" applyAlignment="1">
      <alignment horizontal="center" vertical="center" textRotation="90" wrapText="1"/>
    </xf>
    <xf numFmtId="0" fontId="1" fillId="0" borderId="39" xfId="0" applyFont="1" applyFill="1" applyBorder="1" applyAlignment="1">
      <alignment horizontal="center" vertical="center" textRotation="90" wrapText="1"/>
    </xf>
    <xf numFmtId="0" fontId="1" fillId="0" borderId="50" xfId="0" applyFont="1" applyFill="1" applyBorder="1" applyAlignment="1">
      <alignment horizontal="center" vertical="center" textRotation="90" wrapText="1"/>
    </xf>
    <xf numFmtId="0" fontId="1" fillId="0" borderId="37" xfId="0" applyFont="1" applyFill="1" applyBorder="1" applyAlignment="1">
      <alignment horizontal="center" vertical="center" textRotation="90" wrapText="1"/>
    </xf>
    <xf numFmtId="0" fontId="1" fillId="0" borderId="38" xfId="0" applyFont="1" applyFill="1" applyBorder="1" applyAlignment="1">
      <alignment horizontal="center" vertical="center" textRotation="90" wrapText="1"/>
    </xf>
    <xf numFmtId="0" fontId="1" fillId="2" borderId="24" xfId="0" applyFont="1" applyFill="1" applyBorder="1" applyAlignment="1">
      <alignment horizontal="center" vertical="center" textRotation="90" wrapText="1"/>
    </xf>
    <xf numFmtId="0" fontId="0" fillId="0" borderId="51" xfId="0" applyFill="1" applyBorder="1" applyAlignment="1">
      <alignment horizontal="center" vertical="center"/>
    </xf>
    <xf numFmtId="0" fontId="0" fillId="0" borderId="30" xfId="0" applyFill="1" applyBorder="1" applyAlignment="1">
      <alignment horizontal="left" vertical="center" indent="1"/>
    </xf>
    <xf numFmtId="0" fontId="0" fillId="0" borderId="52" xfId="0" applyFill="1" applyBorder="1" applyAlignment="1">
      <alignment horizontal="center" vertical="center"/>
    </xf>
    <xf numFmtId="0" fontId="0" fillId="0" borderId="53" xfId="0" applyFill="1" applyBorder="1" applyAlignment="1">
      <alignment horizontal="center" vertical="center"/>
    </xf>
    <xf numFmtId="0" fontId="0" fillId="0" borderId="54" xfId="0" applyFill="1" applyBorder="1" applyAlignment="1">
      <alignment horizontal="center" vertical="center"/>
    </xf>
    <xf numFmtId="0" fontId="0" fillId="0" borderId="55" xfId="0" applyFill="1" applyBorder="1" applyAlignment="1">
      <alignment horizontal="center" vertical="center"/>
    </xf>
    <xf numFmtId="0" fontId="0" fillId="0" borderId="56" xfId="0" applyFill="1" applyBorder="1" applyAlignment="1">
      <alignment horizontal="center" vertical="center"/>
    </xf>
    <xf numFmtId="164" fontId="0" fillId="0" borderId="56" xfId="0" applyNumberFormat="1" applyFill="1" applyBorder="1" applyAlignment="1">
      <alignment horizontal="center" vertical="center"/>
    </xf>
    <xf numFmtId="0" fontId="0" fillId="0" borderId="57" xfId="0" applyFill="1" applyBorder="1" applyAlignment="1">
      <alignment horizontal="center" vertical="center"/>
    </xf>
    <xf numFmtId="164" fontId="0" fillId="0" borderId="54" xfId="0" applyNumberFormat="1" applyFill="1" applyBorder="1" applyAlignment="1">
      <alignment horizontal="center" vertical="center"/>
    </xf>
    <xf numFmtId="164" fontId="0" fillId="2" borderId="47" xfId="0" applyNumberFormat="1" applyFill="1" applyBorder="1" applyAlignment="1">
      <alignment horizontal="center" vertical="center"/>
    </xf>
    <xf numFmtId="0" fontId="1" fillId="0" borderId="48" xfId="0" applyFont="1" applyFill="1" applyBorder="1" applyAlignment="1">
      <alignment horizontal="center" vertical="center" wrapText="1"/>
    </xf>
    <xf numFmtId="0" fontId="1" fillId="0" borderId="48" xfId="0" applyFont="1" applyFill="1" applyBorder="1" applyAlignment="1">
      <alignment vertical="center" wrapText="1"/>
    </xf>
    <xf numFmtId="0" fontId="5" fillId="0" borderId="48" xfId="0" applyFont="1" applyFill="1" applyBorder="1" applyAlignment="1">
      <alignment horizontal="center" vertical="center" textRotation="90" wrapText="1"/>
    </xf>
    <xf numFmtId="0" fontId="4" fillId="0" borderId="48" xfId="0" applyFont="1" applyFill="1" applyBorder="1" applyAlignment="1">
      <alignment horizontal="center" vertical="center" textRotation="90" wrapText="1"/>
    </xf>
    <xf numFmtId="0" fontId="3" fillId="0" borderId="58" xfId="0" applyFont="1" applyFill="1" applyBorder="1" applyAlignment="1">
      <alignment horizontal="center" vertical="center" wrapText="1"/>
    </xf>
    <xf numFmtId="0" fontId="3" fillId="0" borderId="59" xfId="0" applyFont="1" applyFill="1" applyBorder="1" applyAlignment="1">
      <alignment horizontal="center" vertical="center" wrapText="1"/>
    </xf>
    <xf numFmtId="0" fontId="3" fillId="0" borderId="60" xfId="0" applyFont="1" applyFill="1" applyBorder="1" applyAlignment="1">
      <alignment horizontal="center" vertical="center"/>
    </xf>
    <xf numFmtId="0" fontId="3" fillId="0" borderId="61" xfId="0" applyFont="1" applyFill="1" applyBorder="1" applyAlignment="1">
      <alignment horizontal="center" vertical="center"/>
    </xf>
    <xf numFmtId="0" fontId="3" fillId="0" borderId="58" xfId="0" applyFont="1" applyFill="1" applyBorder="1" applyAlignment="1">
      <alignment horizontal="center" vertical="center"/>
    </xf>
    <xf numFmtId="0" fontId="3" fillId="0" borderId="59" xfId="0" applyFont="1" applyFill="1" applyBorder="1" applyAlignment="1">
      <alignment horizontal="center" vertical="center"/>
    </xf>
    <xf numFmtId="0" fontId="3" fillId="0" borderId="62" xfId="0" applyFont="1" applyFill="1" applyBorder="1" applyAlignment="1">
      <alignment horizontal="center" vertical="center"/>
    </xf>
    <xf numFmtId="0" fontId="3" fillId="0" borderId="63" xfId="0" applyFont="1" applyFill="1" applyBorder="1" applyAlignment="1">
      <alignment horizontal="center" vertical="center"/>
    </xf>
    <xf numFmtId="0" fontId="3" fillId="0" borderId="63" xfId="0" applyFont="1" applyFill="1" applyBorder="1" applyAlignment="1">
      <alignment horizontal="center" vertical="center" wrapText="1"/>
    </xf>
    <xf numFmtId="0" fontId="3" fillId="2" borderId="48" xfId="0" applyFont="1" applyFill="1" applyBorder="1" applyAlignment="1">
      <alignment horizontal="center" vertical="center" wrapText="1"/>
    </xf>
    <xf numFmtId="0" fontId="3" fillId="0" borderId="67" xfId="0" applyFont="1" applyFill="1" applyBorder="1" applyAlignment="1">
      <alignment horizontal="center" vertical="center" wrapText="1"/>
    </xf>
    <xf numFmtId="0" fontId="3" fillId="0" borderId="68" xfId="0" applyFont="1" applyFill="1" applyBorder="1" applyAlignment="1">
      <alignment horizontal="center" vertical="center" wrapText="1"/>
    </xf>
    <xf numFmtId="0" fontId="3" fillId="0" borderId="69" xfId="0" applyFont="1" applyFill="1" applyBorder="1" applyAlignment="1">
      <alignment horizontal="center" vertical="center"/>
    </xf>
    <xf numFmtId="0" fontId="3" fillId="0" borderId="70" xfId="0" applyFont="1" applyFill="1" applyBorder="1" applyAlignment="1">
      <alignment horizontal="center" vertical="center"/>
    </xf>
    <xf numFmtId="0" fontId="3" fillId="0" borderId="67" xfId="0" applyFont="1" applyFill="1" applyBorder="1" applyAlignment="1">
      <alignment horizontal="center" vertical="center"/>
    </xf>
    <xf numFmtId="0" fontId="3" fillId="0" borderId="68" xfId="0" applyFont="1" applyFill="1" applyBorder="1" applyAlignment="1">
      <alignment horizontal="center" vertical="center"/>
    </xf>
    <xf numFmtId="0" fontId="3" fillId="0" borderId="45" xfId="0" applyFont="1" applyFill="1" applyBorder="1" applyAlignment="1">
      <alignment horizontal="center" vertical="center"/>
    </xf>
    <xf numFmtId="0" fontId="3" fillId="0" borderId="66" xfId="0" applyFont="1" applyFill="1" applyBorder="1" applyAlignment="1">
      <alignment horizontal="center" vertical="center"/>
    </xf>
    <xf numFmtId="0" fontId="3" fillId="0" borderId="64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65" xfId="0" applyFont="1" applyFill="1" applyBorder="1" applyAlignment="1">
      <alignment horizontal="center" vertical="center"/>
    </xf>
    <xf numFmtId="0" fontId="3" fillId="0" borderId="64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5" fillId="0" borderId="25" xfId="0" applyFont="1" applyFill="1" applyBorder="1" applyAlignment="1">
      <alignment horizontal="center" vertical="center" textRotation="90" wrapText="1"/>
    </xf>
    <xf numFmtId="0" fontId="4" fillId="0" borderId="25" xfId="0" applyFont="1" applyFill="1" applyBorder="1" applyAlignment="1">
      <alignment horizontal="center" vertical="center" textRotation="90" wrapText="1"/>
    </xf>
    <xf numFmtId="0" fontId="1" fillId="0" borderId="16" xfId="0" applyFont="1" applyFill="1" applyBorder="1" applyAlignment="1">
      <alignment horizontal="center" vertical="center" textRotation="90" wrapText="1"/>
    </xf>
    <xf numFmtId="0" fontId="1" fillId="0" borderId="8" xfId="0" applyFont="1" applyFill="1" applyBorder="1" applyAlignment="1">
      <alignment horizontal="center" vertical="center" textRotation="90" wrapText="1"/>
    </xf>
    <xf numFmtId="0" fontId="1" fillId="0" borderId="9" xfId="0" applyFont="1" applyFill="1" applyBorder="1" applyAlignment="1">
      <alignment horizontal="center" vertical="center" textRotation="90" wrapText="1"/>
    </xf>
    <xf numFmtId="0" fontId="1" fillId="0" borderId="22" xfId="0" applyFont="1" applyFill="1" applyBorder="1" applyAlignment="1">
      <alignment horizontal="center" vertical="center" textRotation="90" wrapText="1"/>
    </xf>
    <xf numFmtId="0" fontId="1" fillId="0" borderId="36" xfId="0" applyFont="1" applyFill="1" applyBorder="1" applyAlignment="1">
      <alignment horizontal="center" vertical="center" textRotation="90" wrapText="1"/>
    </xf>
    <xf numFmtId="0" fontId="1" fillId="0" borderId="14" xfId="0" applyFont="1" applyFill="1" applyBorder="1" applyAlignment="1">
      <alignment horizontal="center" vertical="center" textRotation="90" wrapText="1"/>
    </xf>
    <xf numFmtId="0" fontId="1" fillId="0" borderId="10" xfId="0" applyFont="1" applyFill="1" applyBorder="1" applyAlignment="1">
      <alignment horizontal="center" vertical="center" textRotation="90" wrapText="1"/>
    </xf>
    <xf numFmtId="0" fontId="1" fillId="2" borderId="25" xfId="0" applyFont="1" applyFill="1" applyBorder="1" applyAlignment="1">
      <alignment horizontal="center" vertical="center" textRotation="90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209550</xdr:colOff>
      <xdr:row>4</xdr:row>
      <xdr:rowOff>314325</xdr:rowOff>
    </xdr:from>
    <xdr:to>
      <xdr:col>2</xdr:col>
      <xdr:colOff>1075690</xdr:colOff>
      <xdr:row>4</xdr:row>
      <xdr:rowOff>1392555</xdr:rowOff>
    </xdr:to>
    <xdr:pic>
      <xdr:nvPicPr>
        <xdr:cNvPr id="3" name="Obrázek 2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28750" y="790575"/>
          <a:ext cx="866140" cy="107823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209550</xdr:colOff>
      <xdr:row>1</xdr:row>
      <xdr:rowOff>314325</xdr:rowOff>
    </xdr:from>
    <xdr:to>
      <xdr:col>2</xdr:col>
      <xdr:colOff>1075690</xdr:colOff>
      <xdr:row>1</xdr:row>
      <xdr:rowOff>318135</xdr:rowOff>
    </xdr:to>
    <xdr:pic>
      <xdr:nvPicPr>
        <xdr:cNvPr id="2" name="Obrázek 1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19150" y="504825"/>
          <a:ext cx="866140" cy="3810"/>
        </a:xfrm>
        <a:prstGeom prst="rect">
          <a:avLst/>
        </a:prstGeom>
      </xdr:spPr>
    </xdr:pic>
    <xdr:clientData/>
  </xdr:twoCellAnchor>
  <xdr:twoCellAnchor editAs="oneCell">
    <xdr:from>
      <xdr:col>1</xdr:col>
      <xdr:colOff>561975</xdr:colOff>
      <xdr:row>1</xdr:row>
      <xdr:rowOff>466725</xdr:rowOff>
    </xdr:from>
    <xdr:to>
      <xdr:col>2</xdr:col>
      <xdr:colOff>818515</xdr:colOff>
      <xdr:row>1</xdr:row>
      <xdr:rowOff>1544955</xdr:rowOff>
    </xdr:to>
    <xdr:pic>
      <xdr:nvPicPr>
        <xdr:cNvPr id="4" name="Obrázek 3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575" y="657225"/>
          <a:ext cx="866140" cy="107823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209550</xdr:colOff>
      <xdr:row>1</xdr:row>
      <xdr:rowOff>314325</xdr:rowOff>
    </xdr:from>
    <xdr:to>
      <xdr:col>2</xdr:col>
      <xdr:colOff>1075690</xdr:colOff>
      <xdr:row>1</xdr:row>
      <xdr:rowOff>318135</xdr:rowOff>
    </xdr:to>
    <xdr:pic>
      <xdr:nvPicPr>
        <xdr:cNvPr id="2" name="Obrázek 1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19150" y="504825"/>
          <a:ext cx="866140" cy="3810"/>
        </a:xfrm>
        <a:prstGeom prst="rect">
          <a:avLst/>
        </a:prstGeom>
      </xdr:spPr>
    </xdr:pic>
    <xdr:clientData/>
  </xdr:twoCellAnchor>
  <xdr:twoCellAnchor editAs="oneCell">
    <xdr:from>
      <xdr:col>1</xdr:col>
      <xdr:colOff>571500</xdr:colOff>
      <xdr:row>1</xdr:row>
      <xdr:rowOff>523875</xdr:rowOff>
    </xdr:from>
    <xdr:to>
      <xdr:col>2</xdr:col>
      <xdr:colOff>828040</xdr:colOff>
      <xdr:row>1</xdr:row>
      <xdr:rowOff>1602105</xdr:rowOff>
    </xdr:to>
    <xdr:pic>
      <xdr:nvPicPr>
        <xdr:cNvPr id="4" name="Obrázek 3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81100" y="714375"/>
          <a:ext cx="866140" cy="107823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209550</xdr:colOff>
      <xdr:row>1</xdr:row>
      <xdr:rowOff>314325</xdr:rowOff>
    </xdr:from>
    <xdr:to>
      <xdr:col>2</xdr:col>
      <xdr:colOff>1075690</xdr:colOff>
      <xdr:row>1</xdr:row>
      <xdr:rowOff>318135</xdr:rowOff>
    </xdr:to>
    <xdr:pic>
      <xdr:nvPicPr>
        <xdr:cNvPr id="2" name="Obrázek 1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19150" y="504825"/>
          <a:ext cx="866140" cy="3810"/>
        </a:xfrm>
        <a:prstGeom prst="rect">
          <a:avLst/>
        </a:prstGeom>
      </xdr:spPr>
    </xdr:pic>
    <xdr:clientData/>
  </xdr:twoCellAnchor>
  <xdr:twoCellAnchor editAs="oneCell">
    <xdr:from>
      <xdr:col>2</xdr:col>
      <xdr:colOff>19050</xdr:colOff>
      <xdr:row>1</xdr:row>
      <xdr:rowOff>542925</xdr:rowOff>
    </xdr:from>
    <xdr:to>
      <xdr:col>2</xdr:col>
      <xdr:colOff>885190</xdr:colOff>
      <xdr:row>1</xdr:row>
      <xdr:rowOff>1621155</xdr:rowOff>
    </xdr:to>
    <xdr:pic>
      <xdr:nvPicPr>
        <xdr:cNvPr id="4" name="Obrázek 3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38250" y="733425"/>
          <a:ext cx="866140" cy="107823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209550</xdr:colOff>
      <xdr:row>1</xdr:row>
      <xdr:rowOff>314325</xdr:rowOff>
    </xdr:from>
    <xdr:to>
      <xdr:col>3</xdr:col>
      <xdr:colOff>1075690</xdr:colOff>
      <xdr:row>1</xdr:row>
      <xdr:rowOff>318135</xdr:rowOff>
    </xdr:to>
    <xdr:pic>
      <xdr:nvPicPr>
        <xdr:cNvPr id="2" name="Obrázek 1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28750" y="1144905"/>
          <a:ext cx="866140" cy="1078230"/>
        </a:xfrm>
        <a:prstGeom prst="rect">
          <a:avLst/>
        </a:prstGeom>
      </xdr:spPr>
    </xdr:pic>
    <xdr:clientData/>
  </xdr:twoCellAnchor>
  <xdr:twoCellAnchor editAs="oneCell">
    <xdr:from>
      <xdr:col>2</xdr:col>
      <xdr:colOff>523875</xdr:colOff>
      <xdr:row>1</xdr:row>
      <xdr:rowOff>523875</xdr:rowOff>
    </xdr:from>
    <xdr:to>
      <xdr:col>3</xdr:col>
      <xdr:colOff>780415</xdr:colOff>
      <xdr:row>1</xdr:row>
      <xdr:rowOff>1602105</xdr:rowOff>
    </xdr:to>
    <xdr:pic>
      <xdr:nvPicPr>
        <xdr:cNvPr id="3" name="Obrázek 2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23875" y="714375"/>
          <a:ext cx="866140" cy="107823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209550</xdr:colOff>
      <xdr:row>1</xdr:row>
      <xdr:rowOff>314325</xdr:rowOff>
    </xdr:from>
    <xdr:to>
      <xdr:col>2</xdr:col>
      <xdr:colOff>1075690</xdr:colOff>
      <xdr:row>1</xdr:row>
      <xdr:rowOff>318135</xdr:rowOff>
    </xdr:to>
    <xdr:pic>
      <xdr:nvPicPr>
        <xdr:cNvPr id="2" name="Obrázek 1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19150" y="504825"/>
          <a:ext cx="866140" cy="381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209550</xdr:colOff>
      <xdr:row>1</xdr:row>
      <xdr:rowOff>314325</xdr:rowOff>
    </xdr:from>
    <xdr:to>
      <xdr:col>2</xdr:col>
      <xdr:colOff>608965</xdr:colOff>
      <xdr:row>1</xdr:row>
      <xdr:rowOff>318135</xdr:rowOff>
    </xdr:to>
    <xdr:pic>
      <xdr:nvPicPr>
        <xdr:cNvPr id="2" name="Obrázek 1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19150" y="504825"/>
          <a:ext cx="866140" cy="3810"/>
        </a:xfrm>
        <a:prstGeom prst="rect">
          <a:avLst/>
        </a:prstGeom>
      </xdr:spPr>
    </xdr:pic>
    <xdr:clientData/>
  </xdr:twoCellAnchor>
  <xdr:twoCellAnchor editAs="oneCell">
    <xdr:from>
      <xdr:col>1</xdr:col>
      <xdr:colOff>600075</xdr:colOff>
      <xdr:row>1</xdr:row>
      <xdr:rowOff>428625</xdr:rowOff>
    </xdr:from>
    <xdr:to>
      <xdr:col>2</xdr:col>
      <xdr:colOff>856615</xdr:colOff>
      <xdr:row>1</xdr:row>
      <xdr:rowOff>1506855</xdr:rowOff>
    </xdr:to>
    <xdr:pic>
      <xdr:nvPicPr>
        <xdr:cNvPr id="3" name="Obrázek 2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09675" y="619125"/>
          <a:ext cx="866140" cy="107823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209550</xdr:colOff>
      <xdr:row>1</xdr:row>
      <xdr:rowOff>314325</xdr:rowOff>
    </xdr:from>
    <xdr:to>
      <xdr:col>2</xdr:col>
      <xdr:colOff>608965</xdr:colOff>
      <xdr:row>1</xdr:row>
      <xdr:rowOff>318135</xdr:rowOff>
    </xdr:to>
    <xdr:pic>
      <xdr:nvPicPr>
        <xdr:cNvPr id="2" name="Obrázek 1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19150" y="504825"/>
          <a:ext cx="866140" cy="3810"/>
        </a:xfrm>
        <a:prstGeom prst="rect">
          <a:avLst/>
        </a:prstGeom>
      </xdr:spPr>
    </xdr:pic>
    <xdr:clientData/>
  </xdr:twoCellAnchor>
  <xdr:twoCellAnchor editAs="oneCell">
    <xdr:from>
      <xdr:col>2</xdr:col>
      <xdr:colOff>47625</xdr:colOff>
      <xdr:row>1</xdr:row>
      <xdr:rowOff>409575</xdr:rowOff>
    </xdr:from>
    <xdr:to>
      <xdr:col>2</xdr:col>
      <xdr:colOff>913765</xdr:colOff>
      <xdr:row>1</xdr:row>
      <xdr:rowOff>1487805</xdr:rowOff>
    </xdr:to>
    <xdr:pic>
      <xdr:nvPicPr>
        <xdr:cNvPr id="3" name="Obrázek 2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66825" y="600075"/>
          <a:ext cx="866140" cy="107823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209550</xdr:colOff>
      <xdr:row>1</xdr:row>
      <xdr:rowOff>314325</xdr:rowOff>
    </xdr:from>
    <xdr:to>
      <xdr:col>2</xdr:col>
      <xdr:colOff>1075690</xdr:colOff>
      <xdr:row>1</xdr:row>
      <xdr:rowOff>318135</xdr:rowOff>
    </xdr:to>
    <xdr:pic>
      <xdr:nvPicPr>
        <xdr:cNvPr id="2" name="Obrázek 1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19150" y="504825"/>
          <a:ext cx="866140" cy="3810"/>
        </a:xfrm>
        <a:prstGeom prst="rect">
          <a:avLst/>
        </a:prstGeom>
      </xdr:spPr>
    </xdr:pic>
    <xdr:clientData/>
  </xdr:twoCellAnchor>
  <xdr:twoCellAnchor editAs="oneCell">
    <xdr:from>
      <xdr:col>1</xdr:col>
      <xdr:colOff>523875</xdr:colOff>
      <xdr:row>1</xdr:row>
      <xdr:rowOff>619125</xdr:rowOff>
    </xdr:from>
    <xdr:to>
      <xdr:col>2</xdr:col>
      <xdr:colOff>780415</xdr:colOff>
      <xdr:row>1</xdr:row>
      <xdr:rowOff>1697355</xdr:rowOff>
    </xdr:to>
    <xdr:pic>
      <xdr:nvPicPr>
        <xdr:cNvPr id="3" name="Obrázek 2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23875" y="809625"/>
          <a:ext cx="866140" cy="10782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D56"/>
  <sheetViews>
    <sheetView tabSelected="1" workbookViewId="0">
      <selection activeCell="AF21" sqref="AF21"/>
    </sheetView>
  </sheetViews>
  <sheetFormatPr defaultRowHeight="15" x14ac:dyDescent="0.25"/>
  <cols>
    <col min="3" max="3" width="27.85546875" customWidth="1"/>
    <col min="6" max="9" width="5.140625" customWidth="1"/>
    <col min="10" max="11" width="5.140625" style="1" customWidth="1"/>
    <col min="12" max="16" width="5.140625" customWidth="1"/>
    <col min="17" max="17" width="6.85546875" customWidth="1"/>
    <col min="18" max="20" width="5.140625" customWidth="1"/>
    <col min="21" max="21" width="5.140625" style="1" customWidth="1"/>
    <col min="22" max="25" width="5.140625" customWidth="1"/>
    <col min="26" max="26" width="6.85546875" customWidth="1"/>
  </cols>
  <sheetData>
    <row r="1" spans="2:30" x14ac:dyDescent="0.25">
      <c r="B1" s="1"/>
      <c r="C1" s="1"/>
      <c r="D1" s="1"/>
      <c r="E1" s="1"/>
      <c r="F1" s="1"/>
      <c r="G1" s="1"/>
      <c r="H1" s="1"/>
      <c r="I1" s="1"/>
      <c r="L1" s="1"/>
      <c r="M1" s="1"/>
      <c r="N1" s="1"/>
      <c r="O1" s="1"/>
      <c r="P1" s="1"/>
      <c r="Q1" s="1"/>
      <c r="R1" s="1"/>
      <c r="S1" s="1"/>
      <c r="T1" s="1"/>
      <c r="V1" s="1"/>
      <c r="W1" s="1"/>
      <c r="X1" s="1"/>
      <c r="Y1" s="1"/>
      <c r="Z1" s="1"/>
      <c r="AA1" s="1"/>
      <c r="AB1" s="1"/>
      <c r="AC1" s="1"/>
      <c r="AD1" s="1"/>
    </row>
    <row r="2" spans="2:30" s="1" customFormat="1" x14ac:dyDescent="0.25"/>
    <row r="3" spans="2:30" s="1" customFormat="1" ht="15.75" thickBot="1" x14ac:dyDescent="0.3"/>
    <row r="4" spans="2:30" ht="21.75" customHeight="1" x14ac:dyDescent="0.25">
      <c r="B4" s="59" t="s">
        <v>26</v>
      </c>
      <c r="C4" s="60"/>
      <c r="D4" s="63" t="s">
        <v>20</v>
      </c>
      <c r="E4" s="65" t="s">
        <v>0</v>
      </c>
      <c r="F4" s="54" t="s">
        <v>1</v>
      </c>
      <c r="G4" s="53"/>
      <c r="H4" s="57" t="s">
        <v>27</v>
      </c>
      <c r="I4" s="58"/>
      <c r="J4" s="57" t="s">
        <v>2</v>
      </c>
      <c r="K4" s="58"/>
      <c r="L4" s="54" t="s">
        <v>3</v>
      </c>
      <c r="M4" s="54"/>
      <c r="N4" s="57" t="s">
        <v>4</v>
      </c>
      <c r="O4" s="58"/>
      <c r="P4" s="54" t="s">
        <v>5</v>
      </c>
      <c r="Q4" s="53"/>
      <c r="R4" s="55" t="s">
        <v>6</v>
      </c>
      <c r="S4" s="56"/>
      <c r="T4" s="52" t="s">
        <v>7</v>
      </c>
      <c r="U4" s="54"/>
      <c r="V4" s="53"/>
      <c r="W4" s="57" t="s">
        <v>8</v>
      </c>
      <c r="X4" s="58"/>
      <c r="Y4" s="52" t="s">
        <v>9</v>
      </c>
      <c r="Z4" s="53"/>
      <c r="AA4" s="51" t="s">
        <v>10</v>
      </c>
      <c r="AB4" s="3"/>
      <c r="AC4" s="3"/>
      <c r="AD4" s="3"/>
    </row>
    <row r="5" spans="2:30" ht="127.5" customHeight="1" thickBot="1" x14ac:dyDescent="0.3">
      <c r="B5" s="61"/>
      <c r="C5" s="62"/>
      <c r="D5" s="115"/>
      <c r="E5" s="116"/>
      <c r="F5" s="117" t="s">
        <v>14</v>
      </c>
      <c r="G5" s="117"/>
      <c r="H5" s="118" t="s">
        <v>15</v>
      </c>
      <c r="I5" s="119"/>
      <c r="J5" s="118" t="s">
        <v>13</v>
      </c>
      <c r="K5" s="119"/>
      <c r="L5" s="117" t="s">
        <v>16</v>
      </c>
      <c r="M5" s="117"/>
      <c r="N5" s="120" t="s">
        <v>28</v>
      </c>
      <c r="O5" s="121"/>
      <c r="P5" s="122" t="s">
        <v>21</v>
      </c>
      <c r="Q5" s="123"/>
      <c r="R5" s="120" t="s">
        <v>22</v>
      </c>
      <c r="S5" s="121"/>
      <c r="T5" s="122" t="s">
        <v>23</v>
      </c>
      <c r="U5" s="117"/>
      <c r="V5" s="123"/>
      <c r="W5" s="118" t="s">
        <v>24</v>
      </c>
      <c r="X5" s="119"/>
      <c r="Y5" s="122" t="s">
        <v>25</v>
      </c>
      <c r="Z5" s="123"/>
      <c r="AA5" s="124"/>
      <c r="AB5" s="2"/>
      <c r="AC5" s="2"/>
      <c r="AD5" s="2"/>
    </row>
    <row r="6" spans="2:30" ht="27.75" customHeight="1" thickBot="1" x14ac:dyDescent="0.3">
      <c r="B6" s="21" t="s">
        <v>11</v>
      </c>
      <c r="C6" s="20" t="s">
        <v>12</v>
      </c>
      <c r="D6" s="39" t="s">
        <v>77</v>
      </c>
      <c r="E6" s="42" t="s">
        <v>78</v>
      </c>
      <c r="F6" s="102" t="s">
        <v>17</v>
      </c>
      <c r="G6" s="103" t="s">
        <v>18</v>
      </c>
      <c r="H6" s="104" t="s">
        <v>17</v>
      </c>
      <c r="I6" s="105" t="s">
        <v>18</v>
      </c>
      <c r="J6" s="104" t="s">
        <v>17</v>
      </c>
      <c r="K6" s="105" t="s">
        <v>18</v>
      </c>
      <c r="L6" s="106" t="s">
        <v>17</v>
      </c>
      <c r="M6" s="107" t="s">
        <v>18</v>
      </c>
      <c r="N6" s="104" t="s">
        <v>17</v>
      </c>
      <c r="O6" s="105" t="s">
        <v>18</v>
      </c>
      <c r="P6" s="102" t="s">
        <v>17</v>
      </c>
      <c r="Q6" s="103" t="s">
        <v>18</v>
      </c>
      <c r="R6" s="108" t="s">
        <v>17</v>
      </c>
      <c r="S6" s="109" t="s">
        <v>18</v>
      </c>
      <c r="T6" s="110" t="s">
        <v>17</v>
      </c>
      <c r="U6" s="111" t="s">
        <v>29</v>
      </c>
      <c r="V6" s="112" t="s">
        <v>18</v>
      </c>
      <c r="W6" s="104" t="s">
        <v>17</v>
      </c>
      <c r="X6" s="105" t="s">
        <v>18</v>
      </c>
      <c r="Y6" s="113" t="s">
        <v>17</v>
      </c>
      <c r="Z6" s="112" t="s">
        <v>18</v>
      </c>
      <c r="AA6" s="114" t="s">
        <v>19</v>
      </c>
      <c r="AB6" s="4"/>
      <c r="AC6" s="4"/>
      <c r="AD6" s="4"/>
    </row>
    <row r="7" spans="2:30" x14ac:dyDescent="0.25">
      <c r="B7" s="77" t="s">
        <v>1</v>
      </c>
      <c r="C7" s="16" t="s">
        <v>51</v>
      </c>
      <c r="D7" s="43" t="s">
        <v>31</v>
      </c>
      <c r="E7" s="45" t="s">
        <v>36</v>
      </c>
      <c r="F7" s="24">
        <v>85</v>
      </c>
      <c r="G7" s="25">
        <f t="shared" ref="G7:G53" si="0">F7*2</f>
        <v>170</v>
      </c>
      <c r="H7" s="22">
        <v>63</v>
      </c>
      <c r="I7" s="23">
        <f t="shared" ref="I7:I53" si="1">H7*2</f>
        <v>126</v>
      </c>
      <c r="J7" s="24">
        <v>11</v>
      </c>
      <c r="K7" s="25">
        <f t="shared" ref="K7:K53" si="2">J7*10</f>
        <v>110</v>
      </c>
      <c r="L7" s="22">
        <v>14</v>
      </c>
      <c r="M7" s="23">
        <f t="shared" ref="M7:M53" si="3">L7*10</f>
        <v>140</v>
      </c>
      <c r="N7" s="24">
        <v>178</v>
      </c>
      <c r="O7" s="25">
        <f t="shared" ref="O7:O53" si="4">N7*1</f>
        <v>178</v>
      </c>
      <c r="P7" s="22">
        <v>98</v>
      </c>
      <c r="Q7" s="26">
        <f t="shared" ref="Q7:Q53" si="5">P7*0.5</f>
        <v>49</v>
      </c>
      <c r="R7" s="40">
        <v>74</v>
      </c>
      <c r="S7" s="44">
        <f t="shared" ref="S7:S53" si="6">R7*2</f>
        <v>148</v>
      </c>
      <c r="T7" s="40">
        <v>6</v>
      </c>
      <c r="U7" s="34">
        <v>74</v>
      </c>
      <c r="V7" s="41">
        <f t="shared" ref="V7:V53" si="7">T7*10+U7</f>
        <v>134</v>
      </c>
      <c r="W7" s="22">
        <v>8</v>
      </c>
      <c r="X7" s="23">
        <f t="shared" ref="X7:X53" si="8">W7*5</f>
        <v>40</v>
      </c>
      <c r="Y7" s="40">
        <v>75</v>
      </c>
      <c r="Z7" s="31">
        <f t="shared" ref="Z7:Z53" si="9">Y7*1.5</f>
        <v>112.5</v>
      </c>
      <c r="AA7" s="36">
        <f t="shared" ref="AA7:AA53" si="10">G7+I7+K7+M7+O7+Q7+S7+V7+X7+Z7</f>
        <v>1207.5</v>
      </c>
      <c r="AB7" s="3"/>
      <c r="AC7" s="3"/>
      <c r="AD7" s="3"/>
    </row>
    <row r="8" spans="2:30" x14ac:dyDescent="0.25">
      <c r="B8" s="7" t="s">
        <v>27</v>
      </c>
      <c r="C8" s="17" t="s">
        <v>54</v>
      </c>
      <c r="D8" s="15" t="s">
        <v>31</v>
      </c>
      <c r="E8" s="7" t="s">
        <v>36</v>
      </c>
      <c r="F8" s="5">
        <v>82</v>
      </c>
      <c r="G8" s="8">
        <f t="shared" si="0"/>
        <v>164</v>
      </c>
      <c r="H8" s="9">
        <v>52</v>
      </c>
      <c r="I8" s="6">
        <f t="shared" si="1"/>
        <v>104</v>
      </c>
      <c r="J8" s="5">
        <v>9</v>
      </c>
      <c r="K8" s="8">
        <f t="shared" si="2"/>
        <v>90</v>
      </c>
      <c r="L8" s="9">
        <v>13</v>
      </c>
      <c r="M8" s="6">
        <f t="shared" si="3"/>
        <v>130</v>
      </c>
      <c r="N8" s="5">
        <v>180</v>
      </c>
      <c r="O8" s="8">
        <f t="shared" si="4"/>
        <v>180</v>
      </c>
      <c r="P8" s="9">
        <v>74</v>
      </c>
      <c r="Q8" s="14">
        <f t="shared" si="5"/>
        <v>37</v>
      </c>
      <c r="R8" s="5">
        <v>58</v>
      </c>
      <c r="S8" s="6">
        <f t="shared" si="6"/>
        <v>116</v>
      </c>
      <c r="T8" s="5">
        <v>4</v>
      </c>
      <c r="U8" s="30">
        <v>69</v>
      </c>
      <c r="V8" s="8">
        <f t="shared" si="7"/>
        <v>109</v>
      </c>
      <c r="W8" s="9">
        <v>11</v>
      </c>
      <c r="X8" s="6">
        <f t="shared" si="8"/>
        <v>55</v>
      </c>
      <c r="Y8" s="5">
        <v>75</v>
      </c>
      <c r="Z8" s="32">
        <f t="shared" si="9"/>
        <v>112.5</v>
      </c>
      <c r="AA8" s="37">
        <f t="shared" si="10"/>
        <v>1097.5</v>
      </c>
      <c r="AB8" s="3"/>
      <c r="AC8" s="3"/>
      <c r="AD8" s="3"/>
    </row>
    <row r="9" spans="2:30" x14ac:dyDescent="0.25">
      <c r="B9" s="7" t="s">
        <v>2</v>
      </c>
      <c r="C9" s="17" t="s">
        <v>63</v>
      </c>
      <c r="D9" s="15" t="s">
        <v>31</v>
      </c>
      <c r="E9" s="7" t="s">
        <v>36</v>
      </c>
      <c r="F9" s="5">
        <v>80</v>
      </c>
      <c r="G9" s="8">
        <f t="shared" si="0"/>
        <v>160</v>
      </c>
      <c r="H9" s="9">
        <v>66</v>
      </c>
      <c r="I9" s="6">
        <f t="shared" si="1"/>
        <v>132</v>
      </c>
      <c r="J9" s="5">
        <v>6</v>
      </c>
      <c r="K9" s="8">
        <f t="shared" si="2"/>
        <v>60</v>
      </c>
      <c r="L9" s="9">
        <v>15</v>
      </c>
      <c r="M9" s="6">
        <f t="shared" si="3"/>
        <v>150</v>
      </c>
      <c r="N9" s="5">
        <v>158</v>
      </c>
      <c r="O9" s="8">
        <f t="shared" si="4"/>
        <v>158</v>
      </c>
      <c r="P9" s="9">
        <v>51</v>
      </c>
      <c r="Q9" s="14">
        <f t="shared" si="5"/>
        <v>25.5</v>
      </c>
      <c r="R9" s="5">
        <v>70</v>
      </c>
      <c r="S9" s="6">
        <f t="shared" si="6"/>
        <v>140</v>
      </c>
      <c r="T9" s="5">
        <v>5</v>
      </c>
      <c r="U9" s="30">
        <v>42</v>
      </c>
      <c r="V9" s="8">
        <f t="shared" si="7"/>
        <v>92</v>
      </c>
      <c r="W9" s="9">
        <v>7</v>
      </c>
      <c r="X9" s="6">
        <f t="shared" si="8"/>
        <v>35</v>
      </c>
      <c r="Y9" s="5">
        <v>60</v>
      </c>
      <c r="Z9" s="32">
        <f t="shared" si="9"/>
        <v>90</v>
      </c>
      <c r="AA9" s="37">
        <f t="shared" si="10"/>
        <v>1042.5</v>
      </c>
      <c r="AB9" s="3"/>
      <c r="AC9" s="3"/>
      <c r="AD9" s="3"/>
    </row>
    <row r="10" spans="2:30" x14ac:dyDescent="0.25">
      <c r="B10" s="7" t="s">
        <v>3</v>
      </c>
      <c r="C10" s="17" t="s">
        <v>82</v>
      </c>
      <c r="D10" s="15" t="s">
        <v>31</v>
      </c>
      <c r="E10" s="7" t="s">
        <v>39</v>
      </c>
      <c r="F10" s="5">
        <v>61</v>
      </c>
      <c r="G10" s="8">
        <f t="shared" si="0"/>
        <v>122</v>
      </c>
      <c r="H10" s="9">
        <v>66</v>
      </c>
      <c r="I10" s="6">
        <f t="shared" si="1"/>
        <v>132</v>
      </c>
      <c r="J10" s="5">
        <v>9</v>
      </c>
      <c r="K10" s="8">
        <f t="shared" si="2"/>
        <v>90</v>
      </c>
      <c r="L10" s="9">
        <v>10</v>
      </c>
      <c r="M10" s="6">
        <f t="shared" si="3"/>
        <v>100</v>
      </c>
      <c r="N10" s="5">
        <v>150</v>
      </c>
      <c r="O10" s="8">
        <f t="shared" si="4"/>
        <v>150</v>
      </c>
      <c r="P10" s="9">
        <v>96</v>
      </c>
      <c r="Q10" s="14">
        <f t="shared" si="5"/>
        <v>48</v>
      </c>
      <c r="R10" s="5">
        <v>62</v>
      </c>
      <c r="S10" s="6">
        <f t="shared" si="6"/>
        <v>124</v>
      </c>
      <c r="T10" s="5">
        <v>5</v>
      </c>
      <c r="U10" s="30">
        <v>64</v>
      </c>
      <c r="V10" s="8">
        <f t="shared" si="7"/>
        <v>114</v>
      </c>
      <c r="W10" s="9">
        <v>4</v>
      </c>
      <c r="X10" s="6">
        <f t="shared" si="8"/>
        <v>20</v>
      </c>
      <c r="Y10" s="5">
        <v>75</v>
      </c>
      <c r="Z10" s="32">
        <f t="shared" si="9"/>
        <v>112.5</v>
      </c>
      <c r="AA10" s="37">
        <f t="shared" si="10"/>
        <v>1012.5</v>
      </c>
      <c r="AB10" s="10"/>
      <c r="AC10" s="10"/>
      <c r="AD10" s="10"/>
    </row>
    <row r="11" spans="2:30" x14ac:dyDescent="0.25">
      <c r="B11" s="7" t="s">
        <v>4</v>
      </c>
      <c r="C11" s="17" t="s">
        <v>81</v>
      </c>
      <c r="D11" s="15" t="s">
        <v>31</v>
      </c>
      <c r="E11" s="7" t="s">
        <v>36</v>
      </c>
      <c r="F11" s="5">
        <v>72</v>
      </c>
      <c r="G11" s="8">
        <f t="shared" si="0"/>
        <v>144</v>
      </c>
      <c r="H11" s="9">
        <v>47</v>
      </c>
      <c r="I11" s="6">
        <f t="shared" si="1"/>
        <v>94</v>
      </c>
      <c r="J11" s="5">
        <v>9</v>
      </c>
      <c r="K11" s="8">
        <f t="shared" si="2"/>
        <v>90</v>
      </c>
      <c r="L11" s="9">
        <v>17</v>
      </c>
      <c r="M11" s="6">
        <f t="shared" si="3"/>
        <v>170</v>
      </c>
      <c r="N11" s="5">
        <v>148</v>
      </c>
      <c r="O11" s="8">
        <f t="shared" si="4"/>
        <v>148</v>
      </c>
      <c r="P11" s="9">
        <v>104</v>
      </c>
      <c r="Q11" s="14">
        <f t="shared" si="5"/>
        <v>52</v>
      </c>
      <c r="R11" s="5">
        <v>51</v>
      </c>
      <c r="S11" s="6">
        <f t="shared" si="6"/>
        <v>102</v>
      </c>
      <c r="T11" s="5">
        <v>1</v>
      </c>
      <c r="U11" s="30">
        <v>89</v>
      </c>
      <c r="V11" s="8">
        <f t="shared" si="7"/>
        <v>99</v>
      </c>
      <c r="W11" s="9">
        <v>4</v>
      </c>
      <c r="X11" s="6">
        <f t="shared" si="8"/>
        <v>20</v>
      </c>
      <c r="Y11" s="5">
        <v>60</v>
      </c>
      <c r="Z11" s="32">
        <f t="shared" si="9"/>
        <v>90</v>
      </c>
      <c r="AA11" s="37">
        <f t="shared" si="10"/>
        <v>1009</v>
      </c>
      <c r="AB11" s="3"/>
      <c r="AC11" s="3"/>
      <c r="AD11" s="3"/>
    </row>
    <row r="12" spans="2:30" x14ac:dyDescent="0.25">
      <c r="B12" s="7" t="s">
        <v>5</v>
      </c>
      <c r="C12" s="17" t="s">
        <v>79</v>
      </c>
      <c r="D12" s="15" t="s">
        <v>31</v>
      </c>
      <c r="E12" s="7" t="s">
        <v>36</v>
      </c>
      <c r="F12" s="5">
        <v>69</v>
      </c>
      <c r="G12" s="8">
        <f t="shared" si="0"/>
        <v>138</v>
      </c>
      <c r="H12" s="9">
        <v>31</v>
      </c>
      <c r="I12" s="6">
        <f t="shared" si="1"/>
        <v>62</v>
      </c>
      <c r="J12" s="5">
        <v>8</v>
      </c>
      <c r="K12" s="8">
        <f t="shared" si="2"/>
        <v>80</v>
      </c>
      <c r="L12" s="9">
        <v>11</v>
      </c>
      <c r="M12" s="6">
        <f t="shared" si="3"/>
        <v>110</v>
      </c>
      <c r="N12" s="5">
        <v>172</v>
      </c>
      <c r="O12" s="8">
        <f t="shared" si="4"/>
        <v>172</v>
      </c>
      <c r="P12" s="9">
        <v>75</v>
      </c>
      <c r="Q12" s="14">
        <f t="shared" si="5"/>
        <v>37.5</v>
      </c>
      <c r="R12" s="5">
        <v>75</v>
      </c>
      <c r="S12" s="6">
        <f t="shared" si="6"/>
        <v>150</v>
      </c>
      <c r="T12" s="5">
        <v>5</v>
      </c>
      <c r="U12" s="30">
        <v>41</v>
      </c>
      <c r="V12" s="8">
        <f t="shared" si="7"/>
        <v>91</v>
      </c>
      <c r="W12" s="9">
        <v>7</v>
      </c>
      <c r="X12" s="6">
        <f t="shared" si="8"/>
        <v>35</v>
      </c>
      <c r="Y12" s="5">
        <v>75</v>
      </c>
      <c r="Z12" s="32">
        <f t="shared" si="9"/>
        <v>112.5</v>
      </c>
      <c r="AA12" s="37">
        <f t="shared" si="10"/>
        <v>988</v>
      </c>
      <c r="AB12" s="3"/>
      <c r="AC12" s="3"/>
      <c r="AD12" s="3"/>
    </row>
    <row r="13" spans="2:30" x14ac:dyDescent="0.25">
      <c r="B13" s="7" t="s">
        <v>6</v>
      </c>
      <c r="C13" s="17" t="s">
        <v>62</v>
      </c>
      <c r="D13" s="15" t="s">
        <v>31</v>
      </c>
      <c r="E13" s="7" t="s">
        <v>36</v>
      </c>
      <c r="F13" s="5">
        <v>59</v>
      </c>
      <c r="G13" s="8">
        <f t="shared" si="0"/>
        <v>118</v>
      </c>
      <c r="H13" s="9">
        <v>48</v>
      </c>
      <c r="I13" s="6">
        <f t="shared" si="1"/>
        <v>96</v>
      </c>
      <c r="J13" s="5">
        <v>8</v>
      </c>
      <c r="K13" s="8">
        <f t="shared" si="2"/>
        <v>80</v>
      </c>
      <c r="L13" s="9">
        <v>14</v>
      </c>
      <c r="M13" s="6">
        <f t="shared" si="3"/>
        <v>140</v>
      </c>
      <c r="N13" s="5">
        <v>166</v>
      </c>
      <c r="O13" s="8">
        <f t="shared" si="4"/>
        <v>166</v>
      </c>
      <c r="P13" s="9">
        <v>73</v>
      </c>
      <c r="Q13" s="14">
        <f t="shared" si="5"/>
        <v>36.5</v>
      </c>
      <c r="R13" s="5">
        <v>60</v>
      </c>
      <c r="S13" s="6">
        <f t="shared" si="6"/>
        <v>120</v>
      </c>
      <c r="T13" s="5">
        <v>1</v>
      </c>
      <c r="U13" s="30">
        <v>64</v>
      </c>
      <c r="V13" s="8">
        <f t="shared" si="7"/>
        <v>74</v>
      </c>
      <c r="W13" s="9">
        <v>1</v>
      </c>
      <c r="X13" s="6">
        <f t="shared" si="8"/>
        <v>5</v>
      </c>
      <c r="Y13" s="5">
        <v>60</v>
      </c>
      <c r="Z13" s="32">
        <f t="shared" si="9"/>
        <v>90</v>
      </c>
      <c r="AA13" s="37">
        <f t="shared" si="10"/>
        <v>925.5</v>
      </c>
      <c r="AB13" s="3"/>
      <c r="AC13" s="3"/>
      <c r="AD13" s="3"/>
    </row>
    <row r="14" spans="2:30" x14ac:dyDescent="0.25">
      <c r="B14" s="7" t="s">
        <v>7</v>
      </c>
      <c r="C14" s="17" t="s">
        <v>64</v>
      </c>
      <c r="D14" s="15" t="s">
        <v>65</v>
      </c>
      <c r="E14" s="7" t="s">
        <v>36</v>
      </c>
      <c r="F14" s="5">
        <v>37</v>
      </c>
      <c r="G14" s="8">
        <f t="shared" si="0"/>
        <v>74</v>
      </c>
      <c r="H14" s="9">
        <v>35</v>
      </c>
      <c r="I14" s="6">
        <f t="shared" si="1"/>
        <v>70</v>
      </c>
      <c r="J14" s="5">
        <v>9</v>
      </c>
      <c r="K14" s="8">
        <f t="shared" si="2"/>
        <v>90</v>
      </c>
      <c r="L14" s="9">
        <v>9</v>
      </c>
      <c r="M14" s="6">
        <f t="shared" si="3"/>
        <v>90</v>
      </c>
      <c r="N14" s="5">
        <v>170</v>
      </c>
      <c r="O14" s="8">
        <f t="shared" si="4"/>
        <v>170</v>
      </c>
      <c r="P14" s="9">
        <v>81</v>
      </c>
      <c r="Q14" s="14">
        <f t="shared" si="5"/>
        <v>40.5</v>
      </c>
      <c r="R14" s="5">
        <v>59</v>
      </c>
      <c r="S14" s="6">
        <f t="shared" si="6"/>
        <v>118</v>
      </c>
      <c r="T14" s="5">
        <v>4</v>
      </c>
      <c r="U14" s="30">
        <v>64</v>
      </c>
      <c r="V14" s="8">
        <f t="shared" si="7"/>
        <v>104</v>
      </c>
      <c r="W14" s="9">
        <v>8</v>
      </c>
      <c r="X14" s="6">
        <f t="shared" si="8"/>
        <v>40</v>
      </c>
      <c r="Y14" s="5">
        <v>45</v>
      </c>
      <c r="Z14" s="32">
        <f t="shared" si="9"/>
        <v>67.5</v>
      </c>
      <c r="AA14" s="37">
        <f t="shared" si="10"/>
        <v>864</v>
      </c>
      <c r="AB14" s="3"/>
      <c r="AC14" s="3"/>
      <c r="AD14" s="3"/>
    </row>
    <row r="15" spans="2:30" x14ac:dyDescent="0.25">
      <c r="B15" s="7" t="s">
        <v>8</v>
      </c>
      <c r="C15" s="17" t="s">
        <v>37</v>
      </c>
      <c r="D15" s="15" t="s">
        <v>31</v>
      </c>
      <c r="E15" s="7" t="s">
        <v>36</v>
      </c>
      <c r="F15" s="5">
        <v>67</v>
      </c>
      <c r="G15" s="8">
        <f t="shared" si="0"/>
        <v>134</v>
      </c>
      <c r="H15" s="9">
        <v>16</v>
      </c>
      <c r="I15" s="6">
        <f t="shared" si="1"/>
        <v>32</v>
      </c>
      <c r="J15" s="5">
        <v>7</v>
      </c>
      <c r="K15" s="8">
        <f t="shared" si="2"/>
        <v>70</v>
      </c>
      <c r="L15" s="9">
        <v>14</v>
      </c>
      <c r="M15" s="6">
        <f t="shared" si="3"/>
        <v>140</v>
      </c>
      <c r="N15" s="5">
        <v>158</v>
      </c>
      <c r="O15" s="8">
        <f t="shared" si="4"/>
        <v>158</v>
      </c>
      <c r="P15" s="9">
        <v>40</v>
      </c>
      <c r="Q15" s="14">
        <f t="shared" si="5"/>
        <v>20</v>
      </c>
      <c r="R15" s="5">
        <v>56</v>
      </c>
      <c r="S15" s="6">
        <f t="shared" si="6"/>
        <v>112</v>
      </c>
      <c r="T15" s="5">
        <v>4</v>
      </c>
      <c r="U15" s="30">
        <v>44</v>
      </c>
      <c r="V15" s="8">
        <f t="shared" si="7"/>
        <v>84</v>
      </c>
      <c r="W15" s="9">
        <v>0</v>
      </c>
      <c r="X15" s="6">
        <f t="shared" si="8"/>
        <v>0</v>
      </c>
      <c r="Y15" s="5">
        <v>60</v>
      </c>
      <c r="Z15" s="32">
        <f t="shared" si="9"/>
        <v>90</v>
      </c>
      <c r="AA15" s="37">
        <f t="shared" si="10"/>
        <v>840</v>
      </c>
      <c r="AB15" s="3"/>
      <c r="AC15" s="3"/>
      <c r="AD15" s="3"/>
    </row>
    <row r="16" spans="2:30" x14ac:dyDescent="0.25">
      <c r="B16" s="7" t="s">
        <v>9</v>
      </c>
      <c r="C16" s="17" t="s">
        <v>53</v>
      </c>
      <c r="D16" s="15" t="s">
        <v>49</v>
      </c>
      <c r="E16" s="7" t="s">
        <v>36</v>
      </c>
      <c r="F16" s="5">
        <v>63</v>
      </c>
      <c r="G16" s="8">
        <f t="shared" si="0"/>
        <v>126</v>
      </c>
      <c r="H16" s="9">
        <v>17</v>
      </c>
      <c r="I16" s="6">
        <f t="shared" si="1"/>
        <v>34</v>
      </c>
      <c r="J16" s="5">
        <v>5</v>
      </c>
      <c r="K16" s="8">
        <f t="shared" si="2"/>
        <v>50</v>
      </c>
      <c r="L16" s="9">
        <v>6</v>
      </c>
      <c r="M16" s="6">
        <f t="shared" si="3"/>
        <v>60</v>
      </c>
      <c r="N16" s="5">
        <v>172</v>
      </c>
      <c r="O16" s="8">
        <f t="shared" si="4"/>
        <v>172</v>
      </c>
      <c r="P16" s="9">
        <v>35</v>
      </c>
      <c r="Q16" s="14">
        <f t="shared" si="5"/>
        <v>17.5</v>
      </c>
      <c r="R16" s="5">
        <v>46</v>
      </c>
      <c r="S16" s="6">
        <f t="shared" si="6"/>
        <v>92</v>
      </c>
      <c r="T16" s="5">
        <v>3</v>
      </c>
      <c r="U16" s="30">
        <v>80</v>
      </c>
      <c r="V16" s="8">
        <f t="shared" si="7"/>
        <v>110</v>
      </c>
      <c r="W16" s="9">
        <v>6</v>
      </c>
      <c r="X16" s="6">
        <f t="shared" si="8"/>
        <v>30</v>
      </c>
      <c r="Y16" s="5">
        <v>75</v>
      </c>
      <c r="Z16" s="32">
        <f t="shared" si="9"/>
        <v>112.5</v>
      </c>
      <c r="AA16" s="37">
        <f t="shared" si="10"/>
        <v>804</v>
      </c>
      <c r="AB16" s="3"/>
      <c r="AC16" s="3"/>
      <c r="AD16" s="3"/>
    </row>
    <row r="17" spans="2:30" x14ac:dyDescent="0.25">
      <c r="B17" s="7" t="s">
        <v>91</v>
      </c>
      <c r="C17" s="17" t="s">
        <v>66</v>
      </c>
      <c r="D17" s="15" t="s">
        <v>31</v>
      </c>
      <c r="E17" s="7" t="s">
        <v>36</v>
      </c>
      <c r="F17" s="5">
        <v>64</v>
      </c>
      <c r="G17" s="8">
        <f t="shared" si="0"/>
        <v>128</v>
      </c>
      <c r="H17" s="9">
        <v>49</v>
      </c>
      <c r="I17" s="6">
        <f t="shared" si="1"/>
        <v>98</v>
      </c>
      <c r="J17" s="5">
        <v>6</v>
      </c>
      <c r="K17" s="8">
        <f t="shared" si="2"/>
        <v>60</v>
      </c>
      <c r="L17" s="9">
        <v>8</v>
      </c>
      <c r="M17" s="6">
        <f t="shared" si="3"/>
        <v>80</v>
      </c>
      <c r="N17" s="5">
        <v>162</v>
      </c>
      <c r="O17" s="8">
        <f t="shared" si="4"/>
        <v>162</v>
      </c>
      <c r="P17" s="9">
        <v>75</v>
      </c>
      <c r="Q17" s="14">
        <f t="shared" si="5"/>
        <v>37.5</v>
      </c>
      <c r="R17" s="5">
        <v>26</v>
      </c>
      <c r="S17" s="6">
        <f t="shared" si="6"/>
        <v>52</v>
      </c>
      <c r="T17" s="5">
        <v>5</v>
      </c>
      <c r="U17" s="30">
        <v>60</v>
      </c>
      <c r="V17" s="8">
        <f t="shared" si="7"/>
        <v>110</v>
      </c>
      <c r="W17" s="9">
        <v>0</v>
      </c>
      <c r="X17" s="6">
        <f t="shared" si="8"/>
        <v>0</v>
      </c>
      <c r="Y17" s="5">
        <v>45</v>
      </c>
      <c r="Z17" s="32">
        <f t="shared" si="9"/>
        <v>67.5</v>
      </c>
      <c r="AA17" s="37">
        <f t="shared" si="10"/>
        <v>795</v>
      </c>
      <c r="AB17" s="3"/>
      <c r="AC17" s="3"/>
      <c r="AD17" s="3"/>
    </row>
    <row r="18" spans="2:30" x14ac:dyDescent="0.25">
      <c r="B18" s="7" t="s">
        <v>92</v>
      </c>
      <c r="C18" s="17" t="s">
        <v>58</v>
      </c>
      <c r="D18" s="15" t="s">
        <v>31</v>
      </c>
      <c r="E18" s="7" t="s">
        <v>36</v>
      </c>
      <c r="F18" s="5">
        <v>45</v>
      </c>
      <c r="G18" s="8">
        <f t="shared" si="0"/>
        <v>90</v>
      </c>
      <c r="H18" s="9">
        <v>56</v>
      </c>
      <c r="I18" s="6">
        <f t="shared" si="1"/>
        <v>112</v>
      </c>
      <c r="J18" s="5">
        <v>6</v>
      </c>
      <c r="K18" s="8">
        <f t="shared" si="2"/>
        <v>60</v>
      </c>
      <c r="L18" s="9">
        <v>8</v>
      </c>
      <c r="M18" s="6">
        <f t="shared" si="3"/>
        <v>80</v>
      </c>
      <c r="N18" s="5">
        <v>142</v>
      </c>
      <c r="O18" s="8">
        <f t="shared" si="4"/>
        <v>142</v>
      </c>
      <c r="P18" s="9">
        <v>32</v>
      </c>
      <c r="Q18" s="14">
        <f t="shared" si="5"/>
        <v>16</v>
      </c>
      <c r="R18" s="5">
        <v>62</v>
      </c>
      <c r="S18" s="6">
        <f t="shared" si="6"/>
        <v>124</v>
      </c>
      <c r="T18" s="5">
        <v>2</v>
      </c>
      <c r="U18" s="30">
        <v>64</v>
      </c>
      <c r="V18" s="8">
        <f t="shared" si="7"/>
        <v>84</v>
      </c>
      <c r="W18" s="9">
        <v>6</v>
      </c>
      <c r="X18" s="6">
        <f t="shared" si="8"/>
        <v>30</v>
      </c>
      <c r="Y18" s="5">
        <v>30</v>
      </c>
      <c r="Z18" s="32">
        <f t="shared" si="9"/>
        <v>45</v>
      </c>
      <c r="AA18" s="37">
        <f t="shared" si="10"/>
        <v>783</v>
      </c>
      <c r="AB18" s="3"/>
      <c r="AC18" s="3"/>
      <c r="AD18" s="3"/>
    </row>
    <row r="19" spans="2:30" x14ac:dyDescent="0.25">
      <c r="B19" s="7" t="s">
        <v>93</v>
      </c>
      <c r="C19" s="17" t="s">
        <v>70</v>
      </c>
      <c r="D19" s="15" t="s">
        <v>31</v>
      </c>
      <c r="E19" s="7" t="s">
        <v>34</v>
      </c>
      <c r="F19" s="5">
        <v>60</v>
      </c>
      <c r="G19" s="8">
        <f t="shared" si="0"/>
        <v>120</v>
      </c>
      <c r="H19" s="9">
        <v>46</v>
      </c>
      <c r="I19" s="6">
        <f t="shared" si="1"/>
        <v>92</v>
      </c>
      <c r="J19" s="5">
        <v>5</v>
      </c>
      <c r="K19" s="8">
        <f t="shared" si="2"/>
        <v>50</v>
      </c>
      <c r="L19" s="9">
        <v>5</v>
      </c>
      <c r="M19" s="6">
        <f t="shared" si="3"/>
        <v>50</v>
      </c>
      <c r="N19" s="5">
        <v>132</v>
      </c>
      <c r="O19" s="8">
        <f t="shared" si="4"/>
        <v>132</v>
      </c>
      <c r="P19" s="9">
        <v>75</v>
      </c>
      <c r="Q19" s="14">
        <f t="shared" si="5"/>
        <v>37.5</v>
      </c>
      <c r="R19" s="5">
        <v>57</v>
      </c>
      <c r="S19" s="6">
        <f t="shared" si="6"/>
        <v>114</v>
      </c>
      <c r="T19" s="5">
        <v>4</v>
      </c>
      <c r="U19" s="30">
        <v>54</v>
      </c>
      <c r="V19" s="8">
        <f t="shared" si="7"/>
        <v>94</v>
      </c>
      <c r="W19" s="9">
        <v>4</v>
      </c>
      <c r="X19" s="6">
        <f t="shared" si="8"/>
        <v>20</v>
      </c>
      <c r="Y19" s="5">
        <v>30</v>
      </c>
      <c r="Z19" s="32">
        <f t="shared" si="9"/>
        <v>45</v>
      </c>
      <c r="AA19" s="37">
        <f t="shared" si="10"/>
        <v>754.5</v>
      </c>
    </row>
    <row r="20" spans="2:30" x14ac:dyDescent="0.25">
      <c r="B20" s="7" t="s">
        <v>94</v>
      </c>
      <c r="C20" s="17" t="s">
        <v>52</v>
      </c>
      <c r="D20" s="15" t="s">
        <v>31</v>
      </c>
      <c r="E20" s="7" t="s">
        <v>32</v>
      </c>
      <c r="F20" s="5">
        <v>57</v>
      </c>
      <c r="G20" s="8">
        <f t="shared" si="0"/>
        <v>114</v>
      </c>
      <c r="H20" s="9">
        <v>39</v>
      </c>
      <c r="I20" s="6">
        <f t="shared" si="1"/>
        <v>78</v>
      </c>
      <c r="J20" s="5">
        <v>7</v>
      </c>
      <c r="K20" s="8">
        <f t="shared" si="2"/>
        <v>70</v>
      </c>
      <c r="L20" s="9">
        <v>8</v>
      </c>
      <c r="M20" s="6">
        <f t="shared" si="3"/>
        <v>80</v>
      </c>
      <c r="N20" s="5">
        <v>156</v>
      </c>
      <c r="O20" s="8">
        <f t="shared" si="4"/>
        <v>156</v>
      </c>
      <c r="P20" s="9">
        <v>66</v>
      </c>
      <c r="Q20" s="14">
        <f t="shared" si="5"/>
        <v>33</v>
      </c>
      <c r="R20" s="5">
        <v>22</v>
      </c>
      <c r="S20" s="6">
        <f t="shared" si="6"/>
        <v>44</v>
      </c>
      <c r="T20" s="5">
        <v>4</v>
      </c>
      <c r="U20" s="30">
        <v>0</v>
      </c>
      <c r="V20" s="8">
        <f t="shared" si="7"/>
        <v>40</v>
      </c>
      <c r="W20" s="9">
        <v>4</v>
      </c>
      <c r="X20" s="6">
        <f t="shared" si="8"/>
        <v>20</v>
      </c>
      <c r="Y20" s="5">
        <v>60</v>
      </c>
      <c r="Z20" s="32">
        <f t="shared" si="9"/>
        <v>90</v>
      </c>
      <c r="AA20" s="37">
        <f t="shared" si="10"/>
        <v>725</v>
      </c>
    </row>
    <row r="21" spans="2:30" x14ac:dyDescent="0.25">
      <c r="B21" s="7" t="s">
        <v>95</v>
      </c>
      <c r="C21" s="17" t="s">
        <v>56</v>
      </c>
      <c r="D21" s="15" t="s">
        <v>31</v>
      </c>
      <c r="E21" s="7" t="s">
        <v>57</v>
      </c>
      <c r="F21" s="5">
        <v>49</v>
      </c>
      <c r="G21" s="8">
        <f t="shared" si="0"/>
        <v>98</v>
      </c>
      <c r="H21" s="9">
        <v>11</v>
      </c>
      <c r="I21" s="6">
        <f t="shared" si="1"/>
        <v>22</v>
      </c>
      <c r="J21" s="5">
        <v>7</v>
      </c>
      <c r="K21" s="8">
        <f t="shared" si="2"/>
        <v>70</v>
      </c>
      <c r="L21" s="9">
        <v>8</v>
      </c>
      <c r="M21" s="6">
        <f t="shared" si="3"/>
        <v>80</v>
      </c>
      <c r="N21" s="5">
        <v>138</v>
      </c>
      <c r="O21" s="8">
        <f t="shared" si="4"/>
        <v>138</v>
      </c>
      <c r="P21" s="9">
        <v>64</v>
      </c>
      <c r="Q21" s="14">
        <f t="shared" si="5"/>
        <v>32</v>
      </c>
      <c r="R21" s="5">
        <v>46</v>
      </c>
      <c r="S21" s="6">
        <f t="shared" si="6"/>
        <v>92</v>
      </c>
      <c r="T21" s="5">
        <v>5</v>
      </c>
      <c r="U21" s="30">
        <v>64</v>
      </c>
      <c r="V21" s="8">
        <f t="shared" si="7"/>
        <v>114</v>
      </c>
      <c r="W21" s="9">
        <v>4</v>
      </c>
      <c r="X21" s="6">
        <f t="shared" si="8"/>
        <v>20</v>
      </c>
      <c r="Y21" s="5">
        <v>25</v>
      </c>
      <c r="Z21" s="32">
        <f t="shared" si="9"/>
        <v>37.5</v>
      </c>
      <c r="AA21" s="37">
        <f t="shared" si="10"/>
        <v>703.5</v>
      </c>
    </row>
    <row r="22" spans="2:30" x14ac:dyDescent="0.25">
      <c r="B22" s="7" t="s">
        <v>96</v>
      </c>
      <c r="C22" s="17" t="s">
        <v>55</v>
      </c>
      <c r="D22" s="15" t="s">
        <v>31</v>
      </c>
      <c r="E22" s="7" t="s">
        <v>39</v>
      </c>
      <c r="F22" s="5">
        <v>53</v>
      </c>
      <c r="G22" s="8">
        <f t="shared" si="0"/>
        <v>106</v>
      </c>
      <c r="H22" s="9">
        <v>6</v>
      </c>
      <c r="I22" s="6">
        <f t="shared" si="1"/>
        <v>12</v>
      </c>
      <c r="J22" s="5">
        <v>11</v>
      </c>
      <c r="K22" s="8">
        <f t="shared" si="2"/>
        <v>110</v>
      </c>
      <c r="L22" s="9">
        <v>7</v>
      </c>
      <c r="M22" s="6">
        <f t="shared" si="3"/>
        <v>70</v>
      </c>
      <c r="N22" s="5">
        <v>120</v>
      </c>
      <c r="O22" s="8">
        <f t="shared" si="4"/>
        <v>120</v>
      </c>
      <c r="P22" s="9">
        <v>72</v>
      </c>
      <c r="Q22" s="14">
        <f t="shared" si="5"/>
        <v>36</v>
      </c>
      <c r="R22" s="5">
        <v>32</v>
      </c>
      <c r="S22" s="6">
        <f t="shared" si="6"/>
        <v>64</v>
      </c>
      <c r="T22" s="5">
        <v>3</v>
      </c>
      <c r="U22" s="30">
        <v>66</v>
      </c>
      <c r="V22" s="8">
        <f t="shared" si="7"/>
        <v>96</v>
      </c>
      <c r="W22" s="9">
        <v>3</v>
      </c>
      <c r="X22" s="6">
        <f t="shared" si="8"/>
        <v>15</v>
      </c>
      <c r="Y22" s="5">
        <v>45</v>
      </c>
      <c r="Z22" s="32">
        <f t="shared" si="9"/>
        <v>67.5</v>
      </c>
      <c r="AA22" s="37">
        <f t="shared" si="10"/>
        <v>696.5</v>
      </c>
    </row>
    <row r="23" spans="2:30" x14ac:dyDescent="0.25">
      <c r="B23" s="7" t="s">
        <v>97</v>
      </c>
      <c r="C23" s="17" t="s">
        <v>38</v>
      </c>
      <c r="D23" s="15" t="s">
        <v>31</v>
      </c>
      <c r="E23" s="7" t="s">
        <v>39</v>
      </c>
      <c r="F23" s="5">
        <v>36</v>
      </c>
      <c r="G23" s="8">
        <f t="shared" si="0"/>
        <v>72</v>
      </c>
      <c r="H23" s="9">
        <v>20</v>
      </c>
      <c r="I23" s="6">
        <f t="shared" si="1"/>
        <v>40</v>
      </c>
      <c r="J23" s="5">
        <v>11</v>
      </c>
      <c r="K23" s="8">
        <f t="shared" si="2"/>
        <v>110</v>
      </c>
      <c r="L23" s="9">
        <v>7</v>
      </c>
      <c r="M23" s="6">
        <f t="shared" si="3"/>
        <v>70</v>
      </c>
      <c r="N23" s="5">
        <v>134</v>
      </c>
      <c r="O23" s="8">
        <f t="shared" si="4"/>
        <v>134</v>
      </c>
      <c r="P23" s="9">
        <v>71</v>
      </c>
      <c r="Q23" s="14">
        <f t="shared" si="5"/>
        <v>35.5</v>
      </c>
      <c r="R23" s="5">
        <v>26</v>
      </c>
      <c r="S23" s="6">
        <f t="shared" si="6"/>
        <v>52</v>
      </c>
      <c r="T23" s="5">
        <v>2</v>
      </c>
      <c r="U23" s="30">
        <v>62</v>
      </c>
      <c r="V23" s="8">
        <f t="shared" si="7"/>
        <v>82</v>
      </c>
      <c r="W23" s="9">
        <v>4</v>
      </c>
      <c r="X23" s="6">
        <f t="shared" si="8"/>
        <v>20</v>
      </c>
      <c r="Y23" s="5">
        <v>45</v>
      </c>
      <c r="Z23" s="32">
        <f t="shared" si="9"/>
        <v>67.5</v>
      </c>
      <c r="AA23" s="37">
        <f t="shared" si="10"/>
        <v>683</v>
      </c>
    </row>
    <row r="24" spans="2:30" x14ac:dyDescent="0.25">
      <c r="B24" s="7" t="s">
        <v>98</v>
      </c>
      <c r="C24" s="17" t="s">
        <v>46</v>
      </c>
      <c r="D24" s="15" t="s">
        <v>84</v>
      </c>
      <c r="E24" s="7" t="s">
        <v>39</v>
      </c>
      <c r="F24" s="5">
        <v>61</v>
      </c>
      <c r="G24" s="8">
        <f t="shared" si="0"/>
        <v>122</v>
      </c>
      <c r="H24" s="9">
        <v>0</v>
      </c>
      <c r="I24" s="6">
        <f t="shared" si="1"/>
        <v>0</v>
      </c>
      <c r="J24" s="5">
        <v>12</v>
      </c>
      <c r="K24" s="8">
        <f t="shared" si="2"/>
        <v>120</v>
      </c>
      <c r="L24" s="9">
        <v>5</v>
      </c>
      <c r="M24" s="6">
        <f t="shared" si="3"/>
        <v>50</v>
      </c>
      <c r="N24" s="5">
        <v>144</v>
      </c>
      <c r="O24" s="8">
        <f t="shared" si="4"/>
        <v>144</v>
      </c>
      <c r="P24" s="9">
        <v>0</v>
      </c>
      <c r="Q24" s="14">
        <f t="shared" si="5"/>
        <v>0</v>
      </c>
      <c r="R24" s="5">
        <v>26</v>
      </c>
      <c r="S24" s="6">
        <f t="shared" si="6"/>
        <v>52</v>
      </c>
      <c r="T24" s="5">
        <v>4</v>
      </c>
      <c r="U24" s="30">
        <v>52</v>
      </c>
      <c r="V24" s="8">
        <f t="shared" si="7"/>
        <v>92</v>
      </c>
      <c r="W24" s="9">
        <v>2</v>
      </c>
      <c r="X24" s="6">
        <f t="shared" si="8"/>
        <v>10</v>
      </c>
      <c r="Y24" s="5">
        <v>55</v>
      </c>
      <c r="Z24" s="32">
        <f t="shared" si="9"/>
        <v>82.5</v>
      </c>
      <c r="AA24" s="37">
        <f t="shared" si="10"/>
        <v>672.5</v>
      </c>
    </row>
    <row r="25" spans="2:30" x14ac:dyDescent="0.25">
      <c r="B25" s="7" t="s">
        <v>99</v>
      </c>
      <c r="C25" s="17" t="s">
        <v>74</v>
      </c>
      <c r="D25" s="15" t="s">
        <v>31</v>
      </c>
      <c r="E25" s="7" t="s">
        <v>36</v>
      </c>
      <c r="F25" s="5">
        <v>54</v>
      </c>
      <c r="G25" s="8">
        <f t="shared" si="0"/>
        <v>108</v>
      </c>
      <c r="H25" s="9">
        <v>27</v>
      </c>
      <c r="I25" s="6">
        <f t="shared" si="1"/>
        <v>54</v>
      </c>
      <c r="J25" s="5">
        <v>8</v>
      </c>
      <c r="K25" s="8">
        <f t="shared" si="2"/>
        <v>80</v>
      </c>
      <c r="L25" s="9">
        <v>5</v>
      </c>
      <c r="M25" s="6">
        <f t="shared" si="3"/>
        <v>50</v>
      </c>
      <c r="N25" s="5">
        <v>130</v>
      </c>
      <c r="O25" s="8">
        <f t="shared" si="4"/>
        <v>130</v>
      </c>
      <c r="P25" s="9">
        <v>69</v>
      </c>
      <c r="Q25" s="14">
        <f t="shared" si="5"/>
        <v>34.5</v>
      </c>
      <c r="R25" s="5">
        <v>16</v>
      </c>
      <c r="S25" s="6">
        <f t="shared" si="6"/>
        <v>32</v>
      </c>
      <c r="T25" s="5">
        <v>3</v>
      </c>
      <c r="U25" s="30">
        <v>76</v>
      </c>
      <c r="V25" s="8">
        <f t="shared" si="7"/>
        <v>106</v>
      </c>
      <c r="W25" s="9">
        <v>4</v>
      </c>
      <c r="X25" s="6">
        <f t="shared" si="8"/>
        <v>20</v>
      </c>
      <c r="Y25" s="5">
        <v>35</v>
      </c>
      <c r="Z25" s="32">
        <f t="shared" si="9"/>
        <v>52.5</v>
      </c>
      <c r="AA25" s="37">
        <f t="shared" si="10"/>
        <v>667</v>
      </c>
    </row>
    <row r="26" spans="2:30" x14ac:dyDescent="0.25">
      <c r="B26" s="7" t="s">
        <v>100</v>
      </c>
      <c r="C26" s="17" t="s">
        <v>86</v>
      </c>
      <c r="D26" s="15" t="s">
        <v>31</v>
      </c>
      <c r="E26" s="7" t="s">
        <v>36</v>
      </c>
      <c r="F26" s="5">
        <v>51</v>
      </c>
      <c r="G26" s="8">
        <f t="shared" si="0"/>
        <v>102</v>
      </c>
      <c r="H26" s="9">
        <v>4</v>
      </c>
      <c r="I26" s="6">
        <f t="shared" si="1"/>
        <v>8</v>
      </c>
      <c r="J26" s="5">
        <v>7</v>
      </c>
      <c r="K26" s="8">
        <f t="shared" si="2"/>
        <v>70</v>
      </c>
      <c r="L26" s="9">
        <v>7</v>
      </c>
      <c r="M26" s="6">
        <f t="shared" si="3"/>
        <v>70</v>
      </c>
      <c r="N26" s="5">
        <v>102</v>
      </c>
      <c r="O26" s="8">
        <f t="shared" si="4"/>
        <v>102</v>
      </c>
      <c r="P26" s="9">
        <v>83</v>
      </c>
      <c r="Q26" s="14">
        <f t="shared" si="5"/>
        <v>41.5</v>
      </c>
      <c r="R26" s="5">
        <v>64</v>
      </c>
      <c r="S26" s="6">
        <f t="shared" si="6"/>
        <v>128</v>
      </c>
      <c r="T26" s="5">
        <v>4</v>
      </c>
      <c r="U26" s="30">
        <v>45</v>
      </c>
      <c r="V26" s="8">
        <f t="shared" si="7"/>
        <v>85</v>
      </c>
      <c r="W26" s="9">
        <v>3</v>
      </c>
      <c r="X26" s="6">
        <f t="shared" si="8"/>
        <v>15</v>
      </c>
      <c r="Y26" s="5">
        <v>30</v>
      </c>
      <c r="Z26" s="32">
        <f t="shared" si="9"/>
        <v>45</v>
      </c>
      <c r="AA26" s="37">
        <f t="shared" si="10"/>
        <v>666.5</v>
      </c>
    </row>
    <row r="27" spans="2:30" x14ac:dyDescent="0.25">
      <c r="B27" s="7" t="s">
        <v>101</v>
      </c>
      <c r="C27" s="17" t="s">
        <v>87</v>
      </c>
      <c r="D27" s="15" t="s">
        <v>31</v>
      </c>
      <c r="E27" s="7" t="s">
        <v>36</v>
      </c>
      <c r="F27" s="5">
        <v>38</v>
      </c>
      <c r="G27" s="8">
        <f t="shared" si="0"/>
        <v>76</v>
      </c>
      <c r="H27" s="9">
        <v>17</v>
      </c>
      <c r="I27" s="6">
        <f t="shared" si="1"/>
        <v>34</v>
      </c>
      <c r="J27" s="5">
        <v>3</v>
      </c>
      <c r="K27" s="8">
        <f t="shared" si="2"/>
        <v>30</v>
      </c>
      <c r="L27" s="9">
        <v>9</v>
      </c>
      <c r="M27" s="6">
        <f t="shared" si="3"/>
        <v>90</v>
      </c>
      <c r="N27" s="5">
        <v>146</v>
      </c>
      <c r="O27" s="8">
        <f t="shared" si="4"/>
        <v>146</v>
      </c>
      <c r="P27" s="9">
        <v>92</v>
      </c>
      <c r="Q27" s="14">
        <f t="shared" si="5"/>
        <v>46</v>
      </c>
      <c r="R27" s="5">
        <v>37</v>
      </c>
      <c r="S27" s="6">
        <f t="shared" si="6"/>
        <v>74</v>
      </c>
      <c r="T27" s="5">
        <v>2</v>
      </c>
      <c r="U27" s="30">
        <v>57</v>
      </c>
      <c r="V27" s="8">
        <f t="shared" si="7"/>
        <v>77</v>
      </c>
      <c r="W27" s="9">
        <v>5</v>
      </c>
      <c r="X27" s="6">
        <f t="shared" si="8"/>
        <v>25</v>
      </c>
      <c r="Y27" s="5">
        <v>45</v>
      </c>
      <c r="Z27" s="32">
        <f t="shared" si="9"/>
        <v>67.5</v>
      </c>
      <c r="AA27" s="37">
        <f t="shared" si="10"/>
        <v>665.5</v>
      </c>
    </row>
    <row r="28" spans="2:30" x14ac:dyDescent="0.25">
      <c r="B28" s="7" t="s">
        <v>102</v>
      </c>
      <c r="C28" s="17" t="s">
        <v>30</v>
      </c>
      <c r="D28" s="15" t="s">
        <v>31</v>
      </c>
      <c r="E28" s="7" t="s">
        <v>32</v>
      </c>
      <c r="F28" s="5">
        <v>41</v>
      </c>
      <c r="G28" s="8">
        <f t="shared" si="0"/>
        <v>82</v>
      </c>
      <c r="H28" s="9">
        <v>26</v>
      </c>
      <c r="I28" s="6">
        <f t="shared" si="1"/>
        <v>52</v>
      </c>
      <c r="J28" s="5">
        <v>6</v>
      </c>
      <c r="K28" s="8">
        <f t="shared" si="2"/>
        <v>60</v>
      </c>
      <c r="L28" s="9">
        <v>7</v>
      </c>
      <c r="M28" s="6">
        <f t="shared" si="3"/>
        <v>70</v>
      </c>
      <c r="N28" s="5">
        <v>144</v>
      </c>
      <c r="O28" s="8">
        <f t="shared" si="4"/>
        <v>144</v>
      </c>
      <c r="P28" s="9">
        <v>11</v>
      </c>
      <c r="Q28" s="14">
        <f t="shared" si="5"/>
        <v>5.5</v>
      </c>
      <c r="R28" s="5">
        <v>35</v>
      </c>
      <c r="S28" s="6">
        <f t="shared" si="6"/>
        <v>70</v>
      </c>
      <c r="T28" s="5">
        <v>4</v>
      </c>
      <c r="U28" s="30">
        <v>0</v>
      </c>
      <c r="V28" s="8">
        <f t="shared" si="7"/>
        <v>40</v>
      </c>
      <c r="W28" s="9">
        <v>4</v>
      </c>
      <c r="X28" s="6">
        <f t="shared" si="8"/>
        <v>20</v>
      </c>
      <c r="Y28" s="5">
        <v>75</v>
      </c>
      <c r="Z28" s="32">
        <f t="shared" si="9"/>
        <v>112.5</v>
      </c>
      <c r="AA28" s="37">
        <f t="shared" si="10"/>
        <v>656</v>
      </c>
    </row>
    <row r="29" spans="2:30" x14ac:dyDescent="0.25">
      <c r="B29" s="7" t="s">
        <v>103</v>
      </c>
      <c r="C29" s="17" t="s">
        <v>45</v>
      </c>
      <c r="D29" s="15" t="s">
        <v>84</v>
      </c>
      <c r="E29" s="7" t="s">
        <v>36</v>
      </c>
      <c r="F29" s="5">
        <v>48</v>
      </c>
      <c r="G29" s="8">
        <f t="shared" si="0"/>
        <v>96</v>
      </c>
      <c r="H29" s="9">
        <v>21</v>
      </c>
      <c r="I29" s="6">
        <f t="shared" si="1"/>
        <v>42</v>
      </c>
      <c r="J29" s="5">
        <v>8</v>
      </c>
      <c r="K29" s="8">
        <f t="shared" si="2"/>
        <v>80</v>
      </c>
      <c r="L29" s="9">
        <v>7</v>
      </c>
      <c r="M29" s="6">
        <f t="shared" si="3"/>
        <v>70</v>
      </c>
      <c r="N29" s="5">
        <v>144</v>
      </c>
      <c r="O29" s="8">
        <f t="shared" si="4"/>
        <v>144</v>
      </c>
      <c r="P29" s="9">
        <v>105</v>
      </c>
      <c r="Q29" s="14">
        <f t="shared" si="5"/>
        <v>52.5</v>
      </c>
      <c r="R29" s="5">
        <v>13</v>
      </c>
      <c r="S29" s="6">
        <f t="shared" si="6"/>
        <v>26</v>
      </c>
      <c r="T29" s="5">
        <v>2</v>
      </c>
      <c r="U29" s="30">
        <v>67</v>
      </c>
      <c r="V29" s="8">
        <f t="shared" si="7"/>
        <v>87</v>
      </c>
      <c r="W29" s="9">
        <v>1</v>
      </c>
      <c r="X29" s="6">
        <f t="shared" si="8"/>
        <v>5</v>
      </c>
      <c r="Y29" s="5">
        <v>35</v>
      </c>
      <c r="Z29" s="32">
        <f t="shared" si="9"/>
        <v>52.5</v>
      </c>
      <c r="AA29" s="37">
        <f t="shared" si="10"/>
        <v>655</v>
      </c>
    </row>
    <row r="30" spans="2:30" x14ac:dyDescent="0.25">
      <c r="B30" s="7" t="s">
        <v>104</v>
      </c>
      <c r="C30" s="17" t="s">
        <v>33</v>
      </c>
      <c r="D30" s="15" t="s">
        <v>31</v>
      </c>
      <c r="E30" s="7" t="s">
        <v>34</v>
      </c>
      <c r="F30" s="5">
        <v>49</v>
      </c>
      <c r="G30" s="8">
        <f t="shared" si="0"/>
        <v>98</v>
      </c>
      <c r="H30" s="9">
        <v>39</v>
      </c>
      <c r="I30" s="6">
        <f t="shared" si="1"/>
        <v>78</v>
      </c>
      <c r="J30" s="5">
        <v>7</v>
      </c>
      <c r="K30" s="8">
        <f t="shared" si="2"/>
        <v>70</v>
      </c>
      <c r="L30" s="9">
        <v>2</v>
      </c>
      <c r="M30" s="6">
        <f t="shared" si="3"/>
        <v>20</v>
      </c>
      <c r="N30" s="5">
        <v>142</v>
      </c>
      <c r="O30" s="8">
        <f t="shared" si="4"/>
        <v>142</v>
      </c>
      <c r="P30" s="9">
        <v>0</v>
      </c>
      <c r="Q30" s="14">
        <f t="shared" si="5"/>
        <v>0</v>
      </c>
      <c r="R30" s="5">
        <v>63</v>
      </c>
      <c r="S30" s="6">
        <f t="shared" si="6"/>
        <v>126</v>
      </c>
      <c r="T30" s="5">
        <v>3</v>
      </c>
      <c r="U30" s="30">
        <v>0</v>
      </c>
      <c r="V30" s="8">
        <f t="shared" si="7"/>
        <v>30</v>
      </c>
      <c r="W30" s="9">
        <v>3</v>
      </c>
      <c r="X30" s="6">
        <f t="shared" si="8"/>
        <v>15</v>
      </c>
      <c r="Y30" s="5">
        <v>50</v>
      </c>
      <c r="Z30" s="32">
        <f t="shared" si="9"/>
        <v>75</v>
      </c>
      <c r="AA30" s="37">
        <f t="shared" si="10"/>
        <v>654</v>
      </c>
    </row>
    <row r="31" spans="2:30" x14ac:dyDescent="0.25">
      <c r="B31" s="7" t="s">
        <v>105</v>
      </c>
      <c r="C31" s="17" t="s">
        <v>75</v>
      </c>
      <c r="D31" s="15" t="s">
        <v>31</v>
      </c>
      <c r="E31" s="7" t="s">
        <v>57</v>
      </c>
      <c r="F31" s="5">
        <v>49</v>
      </c>
      <c r="G31" s="8">
        <f t="shared" si="0"/>
        <v>98</v>
      </c>
      <c r="H31" s="9">
        <v>11</v>
      </c>
      <c r="I31" s="6">
        <f t="shared" si="1"/>
        <v>22</v>
      </c>
      <c r="J31" s="5">
        <v>8</v>
      </c>
      <c r="K31" s="8">
        <f t="shared" si="2"/>
        <v>80</v>
      </c>
      <c r="L31" s="9">
        <v>7</v>
      </c>
      <c r="M31" s="6">
        <f t="shared" si="3"/>
        <v>70</v>
      </c>
      <c r="N31" s="5">
        <v>136</v>
      </c>
      <c r="O31" s="8">
        <f t="shared" si="4"/>
        <v>136</v>
      </c>
      <c r="P31" s="9">
        <v>99</v>
      </c>
      <c r="Q31" s="14">
        <f t="shared" si="5"/>
        <v>49.5</v>
      </c>
      <c r="R31" s="5">
        <v>13</v>
      </c>
      <c r="S31" s="6">
        <f t="shared" si="6"/>
        <v>26</v>
      </c>
      <c r="T31" s="5">
        <v>3</v>
      </c>
      <c r="U31" s="30">
        <v>73</v>
      </c>
      <c r="V31" s="8">
        <f t="shared" si="7"/>
        <v>103</v>
      </c>
      <c r="W31" s="9">
        <v>3</v>
      </c>
      <c r="X31" s="6">
        <f t="shared" si="8"/>
        <v>15</v>
      </c>
      <c r="Y31" s="5">
        <v>35</v>
      </c>
      <c r="Z31" s="32">
        <f t="shared" si="9"/>
        <v>52.5</v>
      </c>
      <c r="AA31" s="37">
        <f t="shared" si="10"/>
        <v>652</v>
      </c>
    </row>
    <row r="32" spans="2:30" x14ac:dyDescent="0.25">
      <c r="B32" s="7" t="s">
        <v>106</v>
      </c>
      <c r="C32" s="17" t="s">
        <v>71</v>
      </c>
      <c r="D32" s="15" t="s">
        <v>31</v>
      </c>
      <c r="E32" s="7" t="s">
        <v>36</v>
      </c>
      <c r="F32" s="5">
        <v>41</v>
      </c>
      <c r="G32" s="8">
        <f t="shared" si="0"/>
        <v>82</v>
      </c>
      <c r="H32" s="9">
        <v>13</v>
      </c>
      <c r="I32" s="6">
        <f t="shared" si="1"/>
        <v>26</v>
      </c>
      <c r="J32" s="5">
        <v>7</v>
      </c>
      <c r="K32" s="8">
        <f t="shared" si="2"/>
        <v>70</v>
      </c>
      <c r="L32" s="9">
        <v>9</v>
      </c>
      <c r="M32" s="6">
        <f t="shared" si="3"/>
        <v>90</v>
      </c>
      <c r="N32" s="5">
        <v>140</v>
      </c>
      <c r="O32" s="8">
        <f t="shared" si="4"/>
        <v>140</v>
      </c>
      <c r="P32" s="9">
        <v>67</v>
      </c>
      <c r="Q32" s="14">
        <f t="shared" si="5"/>
        <v>33.5</v>
      </c>
      <c r="R32" s="5">
        <v>27</v>
      </c>
      <c r="S32" s="6">
        <f t="shared" si="6"/>
        <v>54</v>
      </c>
      <c r="T32" s="5">
        <v>1</v>
      </c>
      <c r="U32" s="30">
        <v>57</v>
      </c>
      <c r="V32" s="8">
        <f t="shared" si="7"/>
        <v>67</v>
      </c>
      <c r="W32" s="9">
        <v>4</v>
      </c>
      <c r="X32" s="6">
        <f t="shared" si="8"/>
        <v>20</v>
      </c>
      <c r="Y32" s="5">
        <v>45</v>
      </c>
      <c r="Z32" s="32">
        <f t="shared" si="9"/>
        <v>67.5</v>
      </c>
      <c r="AA32" s="37">
        <f t="shared" si="10"/>
        <v>650</v>
      </c>
    </row>
    <row r="33" spans="2:27" x14ac:dyDescent="0.25">
      <c r="B33" s="7" t="s">
        <v>107</v>
      </c>
      <c r="C33" s="17" t="s">
        <v>50</v>
      </c>
      <c r="D33" s="15" t="s">
        <v>31</v>
      </c>
      <c r="E33" s="7" t="s">
        <v>36</v>
      </c>
      <c r="F33" s="5">
        <v>65</v>
      </c>
      <c r="G33" s="8">
        <f t="shared" si="0"/>
        <v>130</v>
      </c>
      <c r="H33" s="9">
        <v>10</v>
      </c>
      <c r="I33" s="6">
        <f t="shared" si="1"/>
        <v>20</v>
      </c>
      <c r="J33" s="5">
        <v>6</v>
      </c>
      <c r="K33" s="8">
        <f t="shared" si="2"/>
        <v>60</v>
      </c>
      <c r="L33" s="9">
        <v>5</v>
      </c>
      <c r="M33" s="6">
        <f t="shared" si="3"/>
        <v>50</v>
      </c>
      <c r="N33" s="5">
        <v>148</v>
      </c>
      <c r="O33" s="8">
        <f t="shared" si="4"/>
        <v>148</v>
      </c>
      <c r="P33" s="9">
        <v>79</v>
      </c>
      <c r="Q33" s="14">
        <f t="shared" si="5"/>
        <v>39.5</v>
      </c>
      <c r="R33" s="5">
        <v>13</v>
      </c>
      <c r="S33" s="6">
        <f t="shared" si="6"/>
        <v>26</v>
      </c>
      <c r="T33" s="5">
        <v>4</v>
      </c>
      <c r="U33" s="30">
        <v>63</v>
      </c>
      <c r="V33" s="8">
        <f t="shared" si="7"/>
        <v>103</v>
      </c>
      <c r="W33" s="9">
        <v>0</v>
      </c>
      <c r="X33" s="6">
        <f t="shared" si="8"/>
        <v>0</v>
      </c>
      <c r="Y33" s="5">
        <v>45</v>
      </c>
      <c r="Z33" s="32">
        <f t="shared" si="9"/>
        <v>67.5</v>
      </c>
      <c r="AA33" s="37">
        <f t="shared" si="10"/>
        <v>644</v>
      </c>
    </row>
    <row r="34" spans="2:27" x14ac:dyDescent="0.25">
      <c r="B34" s="7" t="s">
        <v>108</v>
      </c>
      <c r="C34" s="17" t="s">
        <v>61</v>
      </c>
      <c r="D34" s="15" t="s">
        <v>31</v>
      </c>
      <c r="E34" s="7" t="s">
        <v>39</v>
      </c>
      <c r="F34" s="5">
        <v>63</v>
      </c>
      <c r="G34" s="8">
        <f t="shared" si="0"/>
        <v>126</v>
      </c>
      <c r="H34" s="9">
        <v>22</v>
      </c>
      <c r="I34" s="6">
        <f t="shared" si="1"/>
        <v>44</v>
      </c>
      <c r="J34" s="5">
        <v>7</v>
      </c>
      <c r="K34" s="8">
        <f t="shared" si="2"/>
        <v>70</v>
      </c>
      <c r="L34" s="9">
        <v>9</v>
      </c>
      <c r="M34" s="6">
        <f t="shared" si="3"/>
        <v>90</v>
      </c>
      <c r="N34" s="5">
        <v>132</v>
      </c>
      <c r="O34" s="8">
        <f t="shared" si="4"/>
        <v>132</v>
      </c>
      <c r="P34" s="9">
        <v>0</v>
      </c>
      <c r="Q34" s="14">
        <f t="shared" si="5"/>
        <v>0</v>
      </c>
      <c r="R34" s="5">
        <v>21</v>
      </c>
      <c r="S34" s="6">
        <f t="shared" si="6"/>
        <v>42</v>
      </c>
      <c r="T34" s="5">
        <v>0</v>
      </c>
      <c r="U34" s="30">
        <v>53</v>
      </c>
      <c r="V34" s="8">
        <f t="shared" si="7"/>
        <v>53</v>
      </c>
      <c r="W34" s="9">
        <v>1</v>
      </c>
      <c r="X34" s="6">
        <f t="shared" si="8"/>
        <v>5</v>
      </c>
      <c r="Y34" s="5">
        <v>30</v>
      </c>
      <c r="Z34" s="32">
        <f t="shared" si="9"/>
        <v>45</v>
      </c>
      <c r="AA34" s="37">
        <f t="shared" si="10"/>
        <v>607</v>
      </c>
    </row>
    <row r="35" spans="2:27" x14ac:dyDescent="0.25">
      <c r="B35" s="7" t="s">
        <v>109</v>
      </c>
      <c r="C35" s="17" t="s">
        <v>73</v>
      </c>
      <c r="D35" s="15" t="s">
        <v>43</v>
      </c>
      <c r="E35" s="7" t="s">
        <v>36</v>
      </c>
      <c r="F35" s="5">
        <v>58</v>
      </c>
      <c r="G35" s="8">
        <f t="shared" si="0"/>
        <v>116</v>
      </c>
      <c r="H35" s="9">
        <v>16</v>
      </c>
      <c r="I35" s="6">
        <f t="shared" si="1"/>
        <v>32</v>
      </c>
      <c r="J35" s="5">
        <v>8</v>
      </c>
      <c r="K35" s="8">
        <f t="shared" si="2"/>
        <v>80</v>
      </c>
      <c r="L35" s="9">
        <v>6</v>
      </c>
      <c r="M35" s="6">
        <f t="shared" si="3"/>
        <v>60</v>
      </c>
      <c r="N35" s="5">
        <v>118</v>
      </c>
      <c r="O35" s="8">
        <f t="shared" si="4"/>
        <v>118</v>
      </c>
      <c r="P35" s="9">
        <v>0</v>
      </c>
      <c r="Q35" s="14">
        <f t="shared" si="5"/>
        <v>0</v>
      </c>
      <c r="R35" s="5">
        <v>22</v>
      </c>
      <c r="S35" s="6">
        <f t="shared" si="6"/>
        <v>44</v>
      </c>
      <c r="T35" s="5">
        <v>4</v>
      </c>
      <c r="U35" s="30">
        <v>65</v>
      </c>
      <c r="V35" s="8">
        <f t="shared" si="7"/>
        <v>105</v>
      </c>
      <c r="W35" s="9">
        <v>3</v>
      </c>
      <c r="X35" s="6">
        <f t="shared" si="8"/>
        <v>15</v>
      </c>
      <c r="Y35" s="5">
        <v>15</v>
      </c>
      <c r="Z35" s="32">
        <f t="shared" si="9"/>
        <v>22.5</v>
      </c>
      <c r="AA35" s="37">
        <f t="shared" si="10"/>
        <v>592.5</v>
      </c>
    </row>
    <row r="36" spans="2:27" x14ac:dyDescent="0.25">
      <c r="B36" s="7" t="s">
        <v>110</v>
      </c>
      <c r="C36" s="17" t="s">
        <v>80</v>
      </c>
      <c r="D36" s="15" t="s">
        <v>31</v>
      </c>
      <c r="E36" s="7" t="s">
        <v>39</v>
      </c>
      <c r="F36" s="5">
        <v>38</v>
      </c>
      <c r="G36" s="8">
        <f t="shared" si="0"/>
        <v>76</v>
      </c>
      <c r="H36" s="9">
        <v>16</v>
      </c>
      <c r="I36" s="6">
        <f t="shared" si="1"/>
        <v>32</v>
      </c>
      <c r="J36" s="5">
        <v>1</v>
      </c>
      <c r="K36" s="8">
        <f t="shared" si="2"/>
        <v>10</v>
      </c>
      <c r="L36" s="9">
        <v>9</v>
      </c>
      <c r="M36" s="6">
        <f t="shared" si="3"/>
        <v>90</v>
      </c>
      <c r="N36" s="5">
        <v>102</v>
      </c>
      <c r="O36" s="8">
        <f t="shared" si="4"/>
        <v>102</v>
      </c>
      <c r="P36" s="9">
        <v>84</v>
      </c>
      <c r="Q36" s="14">
        <f t="shared" si="5"/>
        <v>42</v>
      </c>
      <c r="R36" s="5">
        <v>34</v>
      </c>
      <c r="S36" s="6">
        <f t="shared" si="6"/>
        <v>68</v>
      </c>
      <c r="T36" s="5">
        <v>1</v>
      </c>
      <c r="U36" s="30">
        <v>60</v>
      </c>
      <c r="V36" s="8">
        <f t="shared" si="7"/>
        <v>70</v>
      </c>
      <c r="W36" s="9">
        <v>1</v>
      </c>
      <c r="X36" s="6">
        <f t="shared" si="8"/>
        <v>5</v>
      </c>
      <c r="Y36" s="5">
        <v>45</v>
      </c>
      <c r="Z36" s="32">
        <f t="shared" si="9"/>
        <v>67.5</v>
      </c>
      <c r="AA36" s="37">
        <f t="shared" si="10"/>
        <v>562.5</v>
      </c>
    </row>
    <row r="37" spans="2:27" x14ac:dyDescent="0.25">
      <c r="B37" s="7" t="s">
        <v>111</v>
      </c>
      <c r="C37" s="17" t="s">
        <v>69</v>
      </c>
      <c r="D37" s="15" t="s">
        <v>31</v>
      </c>
      <c r="E37" s="7" t="s">
        <v>42</v>
      </c>
      <c r="F37" s="5">
        <v>21</v>
      </c>
      <c r="G37" s="8">
        <f t="shared" si="0"/>
        <v>42</v>
      </c>
      <c r="H37" s="9">
        <v>13</v>
      </c>
      <c r="I37" s="6">
        <f t="shared" si="1"/>
        <v>26</v>
      </c>
      <c r="J37" s="5">
        <v>6</v>
      </c>
      <c r="K37" s="8">
        <f t="shared" si="2"/>
        <v>60</v>
      </c>
      <c r="L37" s="9">
        <v>5</v>
      </c>
      <c r="M37" s="6">
        <f t="shared" si="3"/>
        <v>50</v>
      </c>
      <c r="N37" s="5">
        <v>146</v>
      </c>
      <c r="O37" s="8">
        <f t="shared" si="4"/>
        <v>146</v>
      </c>
      <c r="P37" s="9">
        <v>48</v>
      </c>
      <c r="Q37" s="14">
        <f t="shared" si="5"/>
        <v>24</v>
      </c>
      <c r="R37" s="5">
        <v>21</v>
      </c>
      <c r="S37" s="6">
        <f t="shared" si="6"/>
        <v>42</v>
      </c>
      <c r="T37" s="5">
        <v>3</v>
      </c>
      <c r="U37" s="30">
        <v>68</v>
      </c>
      <c r="V37" s="8">
        <f t="shared" si="7"/>
        <v>98</v>
      </c>
      <c r="W37" s="9">
        <v>1</v>
      </c>
      <c r="X37" s="6">
        <f t="shared" si="8"/>
        <v>5</v>
      </c>
      <c r="Y37" s="5">
        <v>20</v>
      </c>
      <c r="Z37" s="32">
        <f t="shared" si="9"/>
        <v>30</v>
      </c>
      <c r="AA37" s="37">
        <f t="shared" si="10"/>
        <v>523</v>
      </c>
    </row>
    <row r="38" spans="2:27" x14ac:dyDescent="0.25">
      <c r="B38" s="7" t="s">
        <v>112</v>
      </c>
      <c r="C38" s="17" t="s">
        <v>76</v>
      </c>
      <c r="D38" s="15" t="s">
        <v>31</v>
      </c>
      <c r="E38" s="7" t="s">
        <v>57</v>
      </c>
      <c r="F38" s="5">
        <v>12</v>
      </c>
      <c r="G38" s="8">
        <f t="shared" si="0"/>
        <v>24</v>
      </c>
      <c r="H38" s="9">
        <v>16</v>
      </c>
      <c r="I38" s="6">
        <f t="shared" si="1"/>
        <v>32</v>
      </c>
      <c r="J38" s="5">
        <v>9</v>
      </c>
      <c r="K38" s="8">
        <f t="shared" si="2"/>
        <v>90</v>
      </c>
      <c r="L38" s="9">
        <v>4</v>
      </c>
      <c r="M38" s="6">
        <f t="shared" si="3"/>
        <v>40</v>
      </c>
      <c r="N38" s="5">
        <v>132</v>
      </c>
      <c r="O38" s="8">
        <f t="shared" si="4"/>
        <v>132</v>
      </c>
      <c r="P38" s="9">
        <v>57</v>
      </c>
      <c r="Q38" s="14">
        <f t="shared" si="5"/>
        <v>28.5</v>
      </c>
      <c r="R38" s="5">
        <v>19</v>
      </c>
      <c r="S38" s="6">
        <f t="shared" si="6"/>
        <v>38</v>
      </c>
      <c r="T38" s="5">
        <v>1</v>
      </c>
      <c r="U38" s="30">
        <v>53</v>
      </c>
      <c r="V38" s="8">
        <f t="shared" si="7"/>
        <v>63</v>
      </c>
      <c r="W38" s="9">
        <v>0</v>
      </c>
      <c r="X38" s="6">
        <f t="shared" si="8"/>
        <v>0</v>
      </c>
      <c r="Y38" s="5">
        <v>35</v>
      </c>
      <c r="Z38" s="32">
        <f t="shared" si="9"/>
        <v>52.5</v>
      </c>
      <c r="AA38" s="37">
        <f t="shared" si="10"/>
        <v>500</v>
      </c>
    </row>
    <row r="39" spans="2:27" x14ac:dyDescent="0.25">
      <c r="B39" s="7" t="s">
        <v>113</v>
      </c>
      <c r="C39" s="17" t="s">
        <v>67</v>
      </c>
      <c r="D39" s="15" t="s">
        <v>31</v>
      </c>
      <c r="E39" s="7" t="s">
        <v>36</v>
      </c>
      <c r="F39" s="5">
        <v>43</v>
      </c>
      <c r="G39" s="8">
        <f t="shared" si="0"/>
        <v>86</v>
      </c>
      <c r="H39" s="9">
        <v>26</v>
      </c>
      <c r="I39" s="6">
        <f t="shared" si="1"/>
        <v>52</v>
      </c>
      <c r="J39" s="5">
        <v>5</v>
      </c>
      <c r="K39" s="8">
        <f t="shared" si="2"/>
        <v>50</v>
      </c>
      <c r="L39" s="9">
        <v>4</v>
      </c>
      <c r="M39" s="6">
        <f t="shared" si="3"/>
        <v>40</v>
      </c>
      <c r="N39" s="5">
        <v>118</v>
      </c>
      <c r="O39" s="8">
        <f t="shared" si="4"/>
        <v>118</v>
      </c>
      <c r="P39" s="9">
        <v>0</v>
      </c>
      <c r="Q39" s="14">
        <f t="shared" si="5"/>
        <v>0</v>
      </c>
      <c r="R39" s="5">
        <v>6</v>
      </c>
      <c r="S39" s="6">
        <f t="shared" si="6"/>
        <v>12</v>
      </c>
      <c r="T39" s="5">
        <v>3</v>
      </c>
      <c r="U39" s="30">
        <v>55</v>
      </c>
      <c r="V39" s="8">
        <f t="shared" si="7"/>
        <v>85</v>
      </c>
      <c r="W39" s="9">
        <v>2</v>
      </c>
      <c r="X39" s="6">
        <f t="shared" si="8"/>
        <v>10</v>
      </c>
      <c r="Y39" s="5">
        <v>30</v>
      </c>
      <c r="Z39" s="32">
        <f t="shared" si="9"/>
        <v>45</v>
      </c>
      <c r="AA39" s="37">
        <f t="shared" si="10"/>
        <v>498</v>
      </c>
    </row>
    <row r="40" spans="2:27" x14ac:dyDescent="0.25">
      <c r="B40" s="7" t="s">
        <v>114</v>
      </c>
      <c r="C40" s="17" t="s">
        <v>41</v>
      </c>
      <c r="D40" s="15" t="s">
        <v>84</v>
      </c>
      <c r="E40" s="7" t="s">
        <v>42</v>
      </c>
      <c r="F40" s="5">
        <v>52</v>
      </c>
      <c r="G40" s="8">
        <f t="shared" si="0"/>
        <v>104</v>
      </c>
      <c r="H40" s="9">
        <v>0</v>
      </c>
      <c r="I40" s="6">
        <f t="shared" si="1"/>
        <v>0</v>
      </c>
      <c r="J40" s="5">
        <v>7</v>
      </c>
      <c r="K40" s="8">
        <f t="shared" si="2"/>
        <v>70</v>
      </c>
      <c r="L40" s="9">
        <v>9</v>
      </c>
      <c r="M40" s="6">
        <f t="shared" si="3"/>
        <v>90</v>
      </c>
      <c r="N40" s="5">
        <v>98</v>
      </c>
      <c r="O40" s="8">
        <f t="shared" si="4"/>
        <v>98</v>
      </c>
      <c r="P40" s="9">
        <v>0</v>
      </c>
      <c r="Q40" s="14">
        <f t="shared" si="5"/>
        <v>0</v>
      </c>
      <c r="R40" s="5">
        <v>0</v>
      </c>
      <c r="S40" s="6">
        <f t="shared" si="6"/>
        <v>0</v>
      </c>
      <c r="T40" s="5">
        <v>1</v>
      </c>
      <c r="U40" s="30">
        <v>67</v>
      </c>
      <c r="V40" s="8">
        <f t="shared" si="7"/>
        <v>77</v>
      </c>
      <c r="W40" s="9">
        <v>1</v>
      </c>
      <c r="X40" s="6">
        <f t="shared" si="8"/>
        <v>5</v>
      </c>
      <c r="Y40" s="5">
        <v>30</v>
      </c>
      <c r="Z40" s="32">
        <f t="shared" si="9"/>
        <v>45</v>
      </c>
      <c r="AA40" s="37">
        <f t="shared" si="10"/>
        <v>489</v>
      </c>
    </row>
    <row r="41" spans="2:27" x14ac:dyDescent="0.25">
      <c r="B41" s="7" t="s">
        <v>115</v>
      </c>
      <c r="C41" s="17" t="s">
        <v>48</v>
      </c>
      <c r="D41" s="15" t="s">
        <v>49</v>
      </c>
      <c r="E41" s="7" t="s">
        <v>39</v>
      </c>
      <c r="F41" s="5">
        <v>38</v>
      </c>
      <c r="G41" s="8">
        <f t="shared" si="0"/>
        <v>76</v>
      </c>
      <c r="H41" s="9">
        <v>0</v>
      </c>
      <c r="I41" s="6">
        <f t="shared" si="1"/>
        <v>0</v>
      </c>
      <c r="J41" s="5">
        <v>3</v>
      </c>
      <c r="K41" s="8">
        <f t="shared" si="2"/>
        <v>30</v>
      </c>
      <c r="L41" s="9">
        <v>5</v>
      </c>
      <c r="M41" s="6">
        <f t="shared" si="3"/>
        <v>50</v>
      </c>
      <c r="N41" s="5">
        <v>76</v>
      </c>
      <c r="O41" s="8">
        <f t="shared" si="4"/>
        <v>76</v>
      </c>
      <c r="P41" s="9">
        <v>0</v>
      </c>
      <c r="Q41" s="14">
        <f t="shared" si="5"/>
        <v>0</v>
      </c>
      <c r="R41" s="5">
        <v>26</v>
      </c>
      <c r="S41" s="6">
        <f t="shared" si="6"/>
        <v>52</v>
      </c>
      <c r="T41" s="5">
        <v>2</v>
      </c>
      <c r="U41" s="30">
        <v>74</v>
      </c>
      <c r="V41" s="8">
        <f t="shared" si="7"/>
        <v>94</v>
      </c>
      <c r="W41" s="9">
        <v>2</v>
      </c>
      <c r="X41" s="6">
        <f t="shared" si="8"/>
        <v>10</v>
      </c>
      <c r="Y41" s="5">
        <v>55</v>
      </c>
      <c r="Z41" s="32">
        <f t="shared" si="9"/>
        <v>82.5</v>
      </c>
      <c r="AA41" s="37">
        <f t="shared" si="10"/>
        <v>470.5</v>
      </c>
    </row>
    <row r="42" spans="2:27" x14ac:dyDescent="0.25">
      <c r="B42" s="7" t="s">
        <v>116</v>
      </c>
      <c r="C42" s="17" t="s">
        <v>35</v>
      </c>
      <c r="D42" s="15" t="s">
        <v>31</v>
      </c>
      <c r="E42" s="7" t="s">
        <v>36</v>
      </c>
      <c r="F42" s="5">
        <v>26</v>
      </c>
      <c r="G42" s="8">
        <f t="shared" si="0"/>
        <v>52</v>
      </c>
      <c r="H42" s="9">
        <v>6</v>
      </c>
      <c r="I42" s="6">
        <f t="shared" si="1"/>
        <v>12</v>
      </c>
      <c r="J42" s="5">
        <v>7</v>
      </c>
      <c r="K42" s="8">
        <f t="shared" si="2"/>
        <v>70</v>
      </c>
      <c r="L42" s="9">
        <v>6</v>
      </c>
      <c r="M42" s="6">
        <f t="shared" si="3"/>
        <v>60</v>
      </c>
      <c r="N42" s="5">
        <v>96</v>
      </c>
      <c r="O42" s="8">
        <f t="shared" si="4"/>
        <v>96</v>
      </c>
      <c r="P42" s="9">
        <v>23</v>
      </c>
      <c r="Q42" s="14">
        <f t="shared" si="5"/>
        <v>11.5</v>
      </c>
      <c r="R42" s="5">
        <v>28</v>
      </c>
      <c r="S42" s="6">
        <f t="shared" si="6"/>
        <v>56</v>
      </c>
      <c r="T42" s="5">
        <v>2</v>
      </c>
      <c r="U42" s="30">
        <v>59</v>
      </c>
      <c r="V42" s="8">
        <f t="shared" si="7"/>
        <v>79</v>
      </c>
      <c r="W42" s="9">
        <v>0</v>
      </c>
      <c r="X42" s="6">
        <f t="shared" si="8"/>
        <v>0</v>
      </c>
      <c r="Y42" s="5">
        <v>20</v>
      </c>
      <c r="Z42" s="32">
        <f t="shared" si="9"/>
        <v>30</v>
      </c>
      <c r="AA42" s="37">
        <f t="shared" si="10"/>
        <v>466.5</v>
      </c>
    </row>
    <row r="43" spans="2:27" x14ac:dyDescent="0.25">
      <c r="B43" s="7" t="s">
        <v>117</v>
      </c>
      <c r="C43" s="17" t="s">
        <v>47</v>
      </c>
      <c r="D43" s="15" t="s">
        <v>31</v>
      </c>
      <c r="E43" s="7" t="s">
        <v>36</v>
      </c>
      <c r="F43" s="5">
        <v>27</v>
      </c>
      <c r="G43" s="8">
        <f t="shared" si="0"/>
        <v>54</v>
      </c>
      <c r="H43" s="9">
        <v>4</v>
      </c>
      <c r="I43" s="6">
        <f t="shared" si="1"/>
        <v>8</v>
      </c>
      <c r="J43" s="5">
        <v>4</v>
      </c>
      <c r="K43" s="8">
        <f t="shared" si="2"/>
        <v>40</v>
      </c>
      <c r="L43" s="9">
        <v>3</v>
      </c>
      <c r="M43" s="6">
        <f t="shared" si="3"/>
        <v>30</v>
      </c>
      <c r="N43" s="5">
        <v>126</v>
      </c>
      <c r="O43" s="8">
        <f t="shared" si="4"/>
        <v>126</v>
      </c>
      <c r="P43" s="9">
        <v>25</v>
      </c>
      <c r="Q43" s="14">
        <f t="shared" si="5"/>
        <v>12.5</v>
      </c>
      <c r="R43" s="5">
        <v>8</v>
      </c>
      <c r="S43" s="6">
        <f t="shared" si="6"/>
        <v>16</v>
      </c>
      <c r="T43" s="5">
        <v>2</v>
      </c>
      <c r="U43" s="30">
        <v>42</v>
      </c>
      <c r="V43" s="8">
        <f t="shared" si="7"/>
        <v>62</v>
      </c>
      <c r="W43" s="9">
        <v>0</v>
      </c>
      <c r="X43" s="6">
        <f t="shared" si="8"/>
        <v>0</v>
      </c>
      <c r="Y43" s="5">
        <v>60</v>
      </c>
      <c r="Z43" s="32">
        <f t="shared" si="9"/>
        <v>90</v>
      </c>
      <c r="AA43" s="37">
        <f t="shared" si="10"/>
        <v>438.5</v>
      </c>
    </row>
    <row r="44" spans="2:27" x14ac:dyDescent="0.25">
      <c r="B44" s="7" t="s">
        <v>118</v>
      </c>
      <c r="C44" s="17" t="s">
        <v>60</v>
      </c>
      <c r="D44" s="15" t="s">
        <v>31</v>
      </c>
      <c r="E44" s="7" t="s">
        <v>57</v>
      </c>
      <c r="F44" s="5">
        <v>38</v>
      </c>
      <c r="G44" s="8">
        <f t="shared" si="0"/>
        <v>76</v>
      </c>
      <c r="H44" s="9">
        <v>5</v>
      </c>
      <c r="I44" s="6">
        <f t="shared" si="1"/>
        <v>10</v>
      </c>
      <c r="J44" s="5">
        <v>2</v>
      </c>
      <c r="K44" s="8">
        <f t="shared" si="2"/>
        <v>20</v>
      </c>
      <c r="L44" s="9">
        <v>5</v>
      </c>
      <c r="M44" s="6">
        <f t="shared" si="3"/>
        <v>50</v>
      </c>
      <c r="N44" s="5">
        <v>134</v>
      </c>
      <c r="O44" s="8">
        <f t="shared" si="4"/>
        <v>134</v>
      </c>
      <c r="P44" s="9">
        <v>0</v>
      </c>
      <c r="Q44" s="14">
        <f t="shared" si="5"/>
        <v>0</v>
      </c>
      <c r="R44" s="5">
        <v>0</v>
      </c>
      <c r="S44" s="6">
        <f t="shared" si="6"/>
        <v>0</v>
      </c>
      <c r="T44" s="5">
        <v>1</v>
      </c>
      <c r="U44" s="30">
        <v>62</v>
      </c>
      <c r="V44" s="8">
        <f t="shared" si="7"/>
        <v>72</v>
      </c>
      <c r="W44" s="9">
        <v>0</v>
      </c>
      <c r="X44" s="6">
        <f t="shared" si="8"/>
        <v>0</v>
      </c>
      <c r="Y44" s="5">
        <v>30</v>
      </c>
      <c r="Z44" s="32">
        <f t="shared" si="9"/>
        <v>45</v>
      </c>
      <c r="AA44" s="37">
        <f t="shared" si="10"/>
        <v>407</v>
      </c>
    </row>
    <row r="45" spans="2:27" x14ac:dyDescent="0.25">
      <c r="B45" s="7" t="s">
        <v>119</v>
      </c>
      <c r="C45" s="17" t="s">
        <v>85</v>
      </c>
      <c r="D45" s="15" t="s">
        <v>31</v>
      </c>
      <c r="E45" s="7" t="s">
        <v>39</v>
      </c>
      <c r="F45" s="5">
        <v>15</v>
      </c>
      <c r="G45" s="8">
        <f t="shared" si="0"/>
        <v>30</v>
      </c>
      <c r="H45" s="9">
        <v>9</v>
      </c>
      <c r="I45" s="6">
        <f t="shared" si="1"/>
        <v>18</v>
      </c>
      <c r="J45" s="5">
        <v>4</v>
      </c>
      <c r="K45" s="8">
        <f t="shared" si="2"/>
        <v>40</v>
      </c>
      <c r="L45" s="9">
        <v>4</v>
      </c>
      <c r="M45" s="6">
        <f t="shared" si="3"/>
        <v>40</v>
      </c>
      <c r="N45" s="5">
        <v>66</v>
      </c>
      <c r="O45" s="8">
        <f t="shared" si="4"/>
        <v>66</v>
      </c>
      <c r="P45" s="9">
        <v>59</v>
      </c>
      <c r="Q45" s="14">
        <f t="shared" si="5"/>
        <v>29.5</v>
      </c>
      <c r="R45" s="5">
        <v>22</v>
      </c>
      <c r="S45" s="6">
        <f t="shared" si="6"/>
        <v>44</v>
      </c>
      <c r="T45" s="5">
        <v>3</v>
      </c>
      <c r="U45" s="30">
        <v>65</v>
      </c>
      <c r="V45" s="8">
        <f t="shared" si="7"/>
        <v>95</v>
      </c>
      <c r="W45" s="9">
        <v>0</v>
      </c>
      <c r="X45" s="6">
        <f t="shared" si="8"/>
        <v>0</v>
      </c>
      <c r="Y45" s="5">
        <v>20</v>
      </c>
      <c r="Z45" s="32">
        <f t="shared" si="9"/>
        <v>30</v>
      </c>
      <c r="AA45" s="37">
        <f t="shared" si="10"/>
        <v>392.5</v>
      </c>
    </row>
    <row r="46" spans="2:27" x14ac:dyDescent="0.25">
      <c r="B46" s="7" t="s">
        <v>120</v>
      </c>
      <c r="C46" s="17" t="s">
        <v>59</v>
      </c>
      <c r="D46" s="15" t="s">
        <v>31</v>
      </c>
      <c r="E46" s="7" t="s">
        <v>42</v>
      </c>
      <c r="F46" s="5">
        <v>12</v>
      </c>
      <c r="G46" s="8">
        <f t="shared" si="0"/>
        <v>24</v>
      </c>
      <c r="H46" s="9">
        <v>5</v>
      </c>
      <c r="I46" s="6">
        <f t="shared" si="1"/>
        <v>10</v>
      </c>
      <c r="J46" s="5">
        <v>2</v>
      </c>
      <c r="K46" s="8">
        <f t="shared" si="2"/>
        <v>20</v>
      </c>
      <c r="L46" s="9">
        <v>6</v>
      </c>
      <c r="M46" s="6">
        <f t="shared" si="3"/>
        <v>60</v>
      </c>
      <c r="N46" s="5">
        <v>134</v>
      </c>
      <c r="O46" s="8">
        <f t="shared" si="4"/>
        <v>134</v>
      </c>
      <c r="P46" s="9">
        <v>0</v>
      </c>
      <c r="Q46" s="14">
        <f t="shared" si="5"/>
        <v>0</v>
      </c>
      <c r="R46" s="5">
        <v>5</v>
      </c>
      <c r="S46" s="6">
        <f t="shared" si="6"/>
        <v>10</v>
      </c>
      <c r="T46" s="5">
        <v>2</v>
      </c>
      <c r="U46" s="30">
        <v>71</v>
      </c>
      <c r="V46" s="8">
        <f t="shared" si="7"/>
        <v>91</v>
      </c>
      <c r="W46" s="9">
        <v>0</v>
      </c>
      <c r="X46" s="6">
        <f t="shared" si="8"/>
        <v>0</v>
      </c>
      <c r="Y46" s="5">
        <v>15</v>
      </c>
      <c r="Z46" s="32">
        <f t="shared" si="9"/>
        <v>22.5</v>
      </c>
      <c r="AA46" s="37">
        <f t="shared" si="10"/>
        <v>371.5</v>
      </c>
    </row>
    <row r="47" spans="2:27" x14ac:dyDescent="0.25">
      <c r="B47" s="7" t="s">
        <v>121</v>
      </c>
      <c r="C47" s="17" t="s">
        <v>88</v>
      </c>
      <c r="D47" s="15" t="s">
        <v>31</v>
      </c>
      <c r="E47" s="7" t="s">
        <v>42</v>
      </c>
      <c r="F47" s="5">
        <v>20</v>
      </c>
      <c r="G47" s="8">
        <f t="shared" si="0"/>
        <v>40</v>
      </c>
      <c r="H47" s="9">
        <v>0</v>
      </c>
      <c r="I47" s="6">
        <f t="shared" si="1"/>
        <v>0</v>
      </c>
      <c r="J47" s="5">
        <v>2</v>
      </c>
      <c r="K47" s="8">
        <f t="shared" si="2"/>
        <v>20</v>
      </c>
      <c r="L47" s="9">
        <v>3</v>
      </c>
      <c r="M47" s="6">
        <f t="shared" si="3"/>
        <v>30</v>
      </c>
      <c r="N47" s="5">
        <v>134</v>
      </c>
      <c r="O47" s="8">
        <f t="shared" si="4"/>
        <v>134</v>
      </c>
      <c r="P47" s="9">
        <v>80</v>
      </c>
      <c r="Q47" s="14">
        <f t="shared" si="5"/>
        <v>40</v>
      </c>
      <c r="R47" s="5">
        <v>7</v>
      </c>
      <c r="S47" s="6">
        <f t="shared" si="6"/>
        <v>14</v>
      </c>
      <c r="T47" s="5">
        <v>1</v>
      </c>
      <c r="U47" s="30">
        <v>57</v>
      </c>
      <c r="V47" s="8">
        <f t="shared" si="7"/>
        <v>67</v>
      </c>
      <c r="W47" s="9">
        <v>0</v>
      </c>
      <c r="X47" s="6">
        <f t="shared" si="8"/>
        <v>0</v>
      </c>
      <c r="Y47" s="5">
        <v>0</v>
      </c>
      <c r="Z47" s="32">
        <f t="shared" si="9"/>
        <v>0</v>
      </c>
      <c r="AA47" s="37">
        <f t="shared" si="10"/>
        <v>345</v>
      </c>
    </row>
    <row r="48" spans="2:27" x14ac:dyDescent="0.25">
      <c r="B48" s="7" t="s">
        <v>122</v>
      </c>
      <c r="C48" s="17" t="s">
        <v>68</v>
      </c>
      <c r="D48" s="15" t="s">
        <v>31</v>
      </c>
      <c r="E48" s="7" t="s">
        <v>42</v>
      </c>
      <c r="F48" s="5">
        <v>29</v>
      </c>
      <c r="G48" s="8">
        <f t="shared" si="0"/>
        <v>58</v>
      </c>
      <c r="H48" s="9">
        <v>8</v>
      </c>
      <c r="I48" s="6">
        <f t="shared" si="1"/>
        <v>16</v>
      </c>
      <c r="J48" s="5">
        <v>1</v>
      </c>
      <c r="K48" s="8">
        <f t="shared" si="2"/>
        <v>10</v>
      </c>
      <c r="L48" s="9">
        <v>5</v>
      </c>
      <c r="M48" s="6">
        <f t="shared" si="3"/>
        <v>50</v>
      </c>
      <c r="N48" s="5">
        <v>44</v>
      </c>
      <c r="O48" s="8">
        <f t="shared" si="4"/>
        <v>44</v>
      </c>
      <c r="P48" s="9">
        <v>0</v>
      </c>
      <c r="Q48" s="14">
        <f t="shared" si="5"/>
        <v>0</v>
      </c>
      <c r="R48" s="5">
        <v>23</v>
      </c>
      <c r="S48" s="6">
        <f t="shared" si="6"/>
        <v>46</v>
      </c>
      <c r="T48" s="5">
        <v>0</v>
      </c>
      <c r="U48" s="30">
        <v>66</v>
      </c>
      <c r="V48" s="8">
        <f t="shared" si="7"/>
        <v>66</v>
      </c>
      <c r="W48" s="9">
        <v>0</v>
      </c>
      <c r="X48" s="6">
        <f t="shared" si="8"/>
        <v>0</v>
      </c>
      <c r="Y48" s="5">
        <v>10</v>
      </c>
      <c r="Z48" s="32">
        <f t="shared" si="9"/>
        <v>15</v>
      </c>
      <c r="AA48" s="37">
        <f t="shared" si="10"/>
        <v>305</v>
      </c>
    </row>
    <row r="49" spans="2:27" x14ac:dyDescent="0.25">
      <c r="B49" s="7" t="s">
        <v>123</v>
      </c>
      <c r="C49" s="17" t="s">
        <v>40</v>
      </c>
      <c r="D49" s="15" t="s">
        <v>31</v>
      </c>
      <c r="E49" s="7" t="s">
        <v>32</v>
      </c>
      <c r="F49" s="5">
        <v>6</v>
      </c>
      <c r="G49" s="8">
        <f t="shared" si="0"/>
        <v>12</v>
      </c>
      <c r="H49" s="9">
        <v>2</v>
      </c>
      <c r="I49" s="6">
        <f t="shared" si="1"/>
        <v>4</v>
      </c>
      <c r="J49" s="5">
        <v>4</v>
      </c>
      <c r="K49" s="8">
        <f t="shared" si="2"/>
        <v>40</v>
      </c>
      <c r="L49" s="9">
        <v>4</v>
      </c>
      <c r="M49" s="6">
        <f t="shared" si="3"/>
        <v>40</v>
      </c>
      <c r="N49" s="5">
        <v>90</v>
      </c>
      <c r="O49" s="8">
        <f t="shared" si="4"/>
        <v>90</v>
      </c>
      <c r="P49" s="9">
        <v>28</v>
      </c>
      <c r="Q49" s="14">
        <f t="shared" si="5"/>
        <v>14</v>
      </c>
      <c r="R49" s="5">
        <v>19</v>
      </c>
      <c r="S49" s="6">
        <f t="shared" si="6"/>
        <v>38</v>
      </c>
      <c r="T49" s="5">
        <v>1</v>
      </c>
      <c r="U49" s="30">
        <v>0</v>
      </c>
      <c r="V49" s="8">
        <f t="shared" si="7"/>
        <v>10</v>
      </c>
      <c r="W49" s="9">
        <v>2</v>
      </c>
      <c r="X49" s="6">
        <f t="shared" si="8"/>
        <v>10</v>
      </c>
      <c r="Y49" s="5">
        <v>15</v>
      </c>
      <c r="Z49" s="32">
        <f t="shared" si="9"/>
        <v>22.5</v>
      </c>
      <c r="AA49" s="37">
        <f t="shared" si="10"/>
        <v>280.5</v>
      </c>
    </row>
    <row r="50" spans="2:27" x14ac:dyDescent="0.25">
      <c r="B50" s="7" t="s">
        <v>124</v>
      </c>
      <c r="C50" s="17" t="s">
        <v>72</v>
      </c>
      <c r="D50" s="15" t="s">
        <v>43</v>
      </c>
      <c r="E50" s="7" t="s">
        <v>36</v>
      </c>
      <c r="F50" s="5">
        <v>12</v>
      </c>
      <c r="G50" s="8">
        <f t="shared" si="0"/>
        <v>24</v>
      </c>
      <c r="H50" s="9">
        <v>0</v>
      </c>
      <c r="I50" s="6">
        <f t="shared" si="1"/>
        <v>0</v>
      </c>
      <c r="J50" s="5">
        <v>2</v>
      </c>
      <c r="K50" s="8">
        <f t="shared" si="2"/>
        <v>20</v>
      </c>
      <c r="L50" s="9">
        <v>3</v>
      </c>
      <c r="M50" s="6">
        <f t="shared" si="3"/>
        <v>30</v>
      </c>
      <c r="N50" s="5">
        <v>100</v>
      </c>
      <c r="O50" s="8">
        <f t="shared" si="4"/>
        <v>100</v>
      </c>
      <c r="P50" s="9">
        <v>55</v>
      </c>
      <c r="Q50" s="14">
        <f t="shared" si="5"/>
        <v>27.5</v>
      </c>
      <c r="R50" s="5">
        <v>6</v>
      </c>
      <c r="S50" s="6">
        <f t="shared" si="6"/>
        <v>12</v>
      </c>
      <c r="T50" s="5">
        <v>1</v>
      </c>
      <c r="U50" s="30">
        <v>19</v>
      </c>
      <c r="V50" s="8">
        <f t="shared" si="7"/>
        <v>29</v>
      </c>
      <c r="W50" s="9">
        <v>0</v>
      </c>
      <c r="X50" s="6">
        <f t="shared" si="8"/>
        <v>0</v>
      </c>
      <c r="Y50" s="5">
        <v>15</v>
      </c>
      <c r="Z50" s="32">
        <f t="shared" si="9"/>
        <v>22.5</v>
      </c>
      <c r="AA50" s="37">
        <f t="shared" si="10"/>
        <v>265</v>
      </c>
    </row>
    <row r="51" spans="2:27" x14ac:dyDescent="0.25">
      <c r="B51" s="7" t="s">
        <v>125</v>
      </c>
      <c r="C51" s="17" t="s">
        <v>89</v>
      </c>
      <c r="D51" s="15" t="s">
        <v>31</v>
      </c>
      <c r="E51" s="7" t="s">
        <v>39</v>
      </c>
      <c r="F51" s="5">
        <v>22</v>
      </c>
      <c r="G51" s="8">
        <f t="shared" si="0"/>
        <v>44</v>
      </c>
      <c r="H51" s="9">
        <v>5</v>
      </c>
      <c r="I51" s="6">
        <f t="shared" si="1"/>
        <v>10</v>
      </c>
      <c r="J51" s="5">
        <v>0</v>
      </c>
      <c r="K51" s="8">
        <f t="shared" si="2"/>
        <v>0</v>
      </c>
      <c r="L51" s="9">
        <v>2</v>
      </c>
      <c r="M51" s="6">
        <f t="shared" si="3"/>
        <v>20</v>
      </c>
      <c r="N51" s="5">
        <v>90</v>
      </c>
      <c r="O51" s="8">
        <f t="shared" si="4"/>
        <v>90</v>
      </c>
      <c r="P51" s="9">
        <v>0</v>
      </c>
      <c r="Q51" s="14">
        <f t="shared" si="5"/>
        <v>0</v>
      </c>
      <c r="R51" s="5">
        <v>7</v>
      </c>
      <c r="S51" s="6">
        <f t="shared" si="6"/>
        <v>14</v>
      </c>
      <c r="T51" s="5">
        <v>0</v>
      </c>
      <c r="U51" s="30">
        <v>48</v>
      </c>
      <c r="V51" s="8">
        <f t="shared" si="7"/>
        <v>48</v>
      </c>
      <c r="W51" s="9">
        <v>2</v>
      </c>
      <c r="X51" s="6">
        <f t="shared" si="8"/>
        <v>10</v>
      </c>
      <c r="Y51" s="5">
        <v>5</v>
      </c>
      <c r="Z51" s="32">
        <f t="shared" si="9"/>
        <v>7.5</v>
      </c>
      <c r="AA51" s="37">
        <f t="shared" si="10"/>
        <v>243.5</v>
      </c>
    </row>
    <row r="52" spans="2:27" x14ac:dyDescent="0.25">
      <c r="B52" s="7" t="s">
        <v>126</v>
      </c>
      <c r="C52" s="17" t="s">
        <v>44</v>
      </c>
      <c r="D52" s="15" t="s">
        <v>84</v>
      </c>
      <c r="E52" s="7" t="s">
        <v>39</v>
      </c>
      <c r="F52" s="5">
        <v>14</v>
      </c>
      <c r="G52" s="8">
        <f t="shared" si="0"/>
        <v>28</v>
      </c>
      <c r="H52" s="9">
        <v>6</v>
      </c>
      <c r="I52" s="6">
        <f t="shared" si="1"/>
        <v>12</v>
      </c>
      <c r="J52" s="5">
        <v>3</v>
      </c>
      <c r="K52" s="8">
        <f t="shared" si="2"/>
        <v>30</v>
      </c>
      <c r="L52" s="9">
        <v>3</v>
      </c>
      <c r="M52" s="6">
        <f t="shared" si="3"/>
        <v>30</v>
      </c>
      <c r="N52" s="5">
        <v>80</v>
      </c>
      <c r="O52" s="8">
        <f t="shared" si="4"/>
        <v>80</v>
      </c>
      <c r="P52" s="9">
        <v>0</v>
      </c>
      <c r="Q52" s="14">
        <f t="shared" si="5"/>
        <v>0</v>
      </c>
      <c r="R52" s="5">
        <v>0</v>
      </c>
      <c r="S52" s="6">
        <f t="shared" si="6"/>
        <v>0</v>
      </c>
      <c r="T52" s="5">
        <v>0</v>
      </c>
      <c r="U52" s="30">
        <v>35</v>
      </c>
      <c r="V52" s="8">
        <f t="shared" si="7"/>
        <v>35</v>
      </c>
      <c r="W52" s="9">
        <v>0</v>
      </c>
      <c r="X52" s="6">
        <f t="shared" si="8"/>
        <v>0</v>
      </c>
      <c r="Y52" s="5">
        <v>15</v>
      </c>
      <c r="Z52" s="32">
        <f t="shared" si="9"/>
        <v>22.5</v>
      </c>
      <c r="AA52" s="37">
        <f t="shared" si="10"/>
        <v>237.5</v>
      </c>
    </row>
    <row r="53" spans="2:27" x14ac:dyDescent="0.25">
      <c r="B53" s="7" t="s">
        <v>127</v>
      </c>
      <c r="C53" s="17" t="s">
        <v>83</v>
      </c>
      <c r="D53" s="15" t="s">
        <v>43</v>
      </c>
      <c r="E53" s="7" t="s">
        <v>39</v>
      </c>
      <c r="F53" s="5">
        <v>2</v>
      </c>
      <c r="G53" s="8">
        <f t="shared" si="0"/>
        <v>4</v>
      </c>
      <c r="H53" s="9">
        <v>0</v>
      </c>
      <c r="I53" s="6">
        <f t="shared" si="1"/>
        <v>0</v>
      </c>
      <c r="J53" s="5">
        <v>2</v>
      </c>
      <c r="K53" s="8">
        <f t="shared" si="2"/>
        <v>20</v>
      </c>
      <c r="L53" s="9">
        <v>3</v>
      </c>
      <c r="M53" s="6">
        <f t="shared" si="3"/>
        <v>30</v>
      </c>
      <c r="N53" s="5">
        <v>58</v>
      </c>
      <c r="O53" s="8">
        <f t="shared" si="4"/>
        <v>58</v>
      </c>
      <c r="P53" s="9">
        <v>37</v>
      </c>
      <c r="Q53" s="14">
        <f t="shared" si="5"/>
        <v>18.5</v>
      </c>
      <c r="R53" s="5">
        <v>9</v>
      </c>
      <c r="S53" s="6">
        <f t="shared" si="6"/>
        <v>18</v>
      </c>
      <c r="T53" s="5">
        <v>2</v>
      </c>
      <c r="U53" s="30">
        <v>0</v>
      </c>
      <c r="V53" s="8">
        <f t="shared" si="7"/>
        <v>20</v>
      </c>
      <c r="W53" s="9">
        <v>2</v>
      </c>
      <c r="X53" s="6">
        <f t="shared" si="8"/>
        <v>10</v>
      </c>
      <c r="Y53" s="5">
        <v>15</v>
      </c>
      <c r="Z53" s="32">
        <f t="shared" si="9"/>
        <v>22.5</v>
      </c>
      <c r="AA53" s="37">
        <f t="shared" si="10"/>
        <v>201</v>
      </c>
    </row>
    <row r="54" spans="2:27" x14ac:dyDescent="0.25">
      <c r="B54" s="7" t="s">
        <v>128</v>
      </c>
      <c r="C54" s="17"/>
      <c r="D54" s="15"/>
      <c r="E54" s="7"/>
      <c r="F54" s="5"/>
      <c r="G54" s="8">
        <f t="shared" ref="G54:G56" si="11">F54*2</f>
        <v>0</v>
      </c>
      <c r="H54" s="9"/>
      <c r="I54" s="6">
        <f t="shared" ref="I54:I56" si="12">H54*2</f>
        <v>0</v>
      </c>
      <c r="J54" s="5"/>
      <c r="K54" s="8">
        <f t="shared" ref="K54:K56" si="13">J54*10</f>
        <v>0</v>
      </c>
      <c r="L54" s="9"/>
      <c r="M54" s="6">
        <f t="shared" ref="M54:M56" si="14">L54*10</f>
        <v>0</v>
      </c>
      <c r="N54" s="5"/>
      <c r="O54" s="8">
        <f t="shared" ref="O54:O56" si="15">N54*1</f>
        <v>0</v>
      </c>
      <c r="P54" s="9"/>
      <c r="Q54" s="14">
        <f t="shared" ref="Q54:Q56" si="16">P54*0.5</f>
        <v>0</v>
      </c>
      <c r="R54" s="5"/>
      <c r="S54" s="6">
        <f t="shared" ref="S54:S56" si="17">R54*2</f>
        <v>0</v>
      </c>
      <c r="T54" s="5"/>
      <c r="U54" s="30"/>
      <c r="V54" s="8">
        <f t="shared" ref="V54:V56" si="18">T54*10+U54</f>
        <v>0</v>
      </c>
      <c r="W54" s="9"/>
      <c r="X54" s="6">
        <f t="shared" ref="X54:X56" si="19">W54*5</f>
        <v>0</v>
      </c>
      <c r="Y54" s="5"/>
      <c r="Z54" s="32">
        <f t="shared" ref="Z54:Z56" si="20">Y54*1.5</f>
        <v>0</v>
      </c>
      <c r="AA54" s="37">
        <f t="shared" ref="AA54:AA56" si="21">G54+I54+K54+M54+O54+Q54+S54+V54+X54+Z54</f>
        <v>0</v>
      </c>
    </row>
    <row r="55" spans="2:27" x14ac:dyDescent="0.25">
      <c r="B55" s="7" t="s">
        <v>129</v>
      </c>
      <c r="C55" s="17"/>
      <c r="D55" s="15"/>
      <c r="E55" s="7"/>
      <c r="F55" s="5"/>
      <c r="G55" s="8">
        <f t="shared" si="11"/>
        <v>0</v>
      </c>
      <c r="H55" s="9"/>
      <c r="I55" s="6">
        <f t="shared" si="12"/>
        <v>0</v>
      </c>
      <c r="J55" s="5"/>
      <c r="K55" s="8">
        <f t="shared" si="13"/>
        <v>0</v>
      </c>
      <c r="L55" s="9"/>
      <c r="M55" s="6">
        <f t="shared" si="14"/>
        <v>0</v>
      </c>
      <c r="N55" s="5"/>
      <c r="O55" s="8">
        <f t="shared" si="15"/>
        <v>0</v>
      </c>
      <c r="P55" s="9"/>
      <c r="Q55" s="14">
        <f t="shared" si="16"/>
        <v>0</v>
      </c>
      <c r="R55" s="5"/>
      <c r="S55" s="6">
        <f t="shared" si="17"/>
        <v>0</v>
      </c>
      <c r="T55" s="5"/>
      <c r="U55" s="30"/>
      <c r="V55" s="8">
        <f t="shared" si="18"/>
        <v>0</v>
      </c>
      <c r="W55" s="9"/>
      <c r="X55" s="6">
        <f t="shared" si="19"/>
        <v>0</v>
      </c>
      <c r="Y55" s="5"/>
      <c r="Z55" s="32">
        <f t="shared" si="20"/>
        <v>0</v>
      </c>
      <c r="AA55" s="37">
        <f t="shared" si="21"/>
        <v>0</v>
      </c>
    </row>
    <row r="56" spans="2:27" ht="15.75" thickBot="1" x14ac:dyDescent="0.3">
      <c r="B56" s="13" t="s">
        <v>130</v>
      </c>
      <c r="C56" s="18"/>
      <c r="D56" s="19"/>
      <c r="E56" s="13"/>
      <c r="F56" s="11"/>
      <c r="G56" s="12">
        <f t="shared" si="11"/>
        <v>0</v>
      </c>
      <c r="H56" s="27"/>
      <c r="I56" s="28">
        <f t="shared" si="12"/>
        <v>0</v>
      </c>
      <c r="J56" s="11"/>
      <c r="K56" s="12">
        <f t="shared" si="13"/>
        <v>0</v>
      </c>
      <c r="L56" s="27"/>
      <c r="M56" s="28">
        <f t="shared" si="14"/>
        <v>0</v>
      </c>
      <c r="N56" s="11"/>
      <c r="O56" s="12">
        <f t="shared" si="15"/>
        <v>0</v>
      </c>
      <c r="P56" s="27"/>
      <c r="Q56" s="29">
        <f t="shared" si="16"/>
        <v>0</v>
      </c>
      <c r="R56" s="11"/>
      <c r="S56" s="28">
        <f t="shared" si="17"/>
        <v>0</v>
      </c>
      <c r="T56" s="11"/>
      <c r="U56" s="35"/>
      <c r="V56" s="12">
        <f t="shared" si="18"/>
        <v>0</v>
      </c>
      <c r="W56" s="27"/>
      <c r="X56" s="28">
        <f t="shared" si="19"/>
        <v>0</v>
      </c>
      <c r="Y56" s="11"/>
      <c r="Z56" s="33">
        <f t="shared" si="20"/>
        <v>0</v>
      </c>
      <c r="AA56" s="38">
        <f t="shared" si="21"/>
        <v>0</v>
      </c>
    </row>
  </sheetData>
  <autoFilter ref="B6:AA56"/>
  <sortState ref="B7:AA53">
    <sortCondition descending="1" ref="AA7:AA53"/>
  </sortState>
  <mergeCells count="24">
    <mergeCell ref="B4:C5"/>
    <mergeCell ref="J4:K4"/>
    <mergeCell ref="J5:K5"/>
    <mergeCell ref="N4:O4"/>
    <mergeCell ref="F5:G5"/>
    <mergeCell ref="H4:I4"/>
    <mergeCell ref="L4:M4"/>
    <mergeCell ref="H5:I5"/>
    <mergeCell ref="L5:M5"/>
    <mergeCell ref="F4:G4"/>
    <mergeCell ref="N5:O5"/>
    <mergeCell ref="D4:D5"/>
    <mergeCell ref="E4:E5"/>
    <mergeCell ref="AA4:AA5"/>
    <mergeCell ref="Y5:Z5"/>
    <mergeCell ref="Y4:Z4"/>
    <mergeCell ref="P4:Q4"/>
    <mergeCell ref="R4:S4"/>
    <mergeCell ref="T4:V4"/>
    <mergeCell ref="W4:X4"/>
    <mergeCell ref="P5:Q5"/>
    <mergeCell ref="R5:S5"/>
    <mergeCell ref="T5:V5"/>
    <mergeCell ref="W5:X5"/>
  </mergeCells>
  <pageMargins left="0" right="0" top="0" bottom="0" header="0.31496062992125984" footer="0.31496062992125984"/>
  <pageSetup paperSize="8" scale="7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A5"/>
  <sheetViews>
    <sheetView workbookViewId="0">
      <selection activeCell="X13" sqref="X13"/>
    </sheetView>
  </sheetViews>
  <sheetFormatPr defaultRowHeight="15" x14ac:dyDescent="0.25"/>
  <cols>
    <col min="3" max="3" width="19.28515625" customWidth="1"/>
    <col min="6" max="26" width="6.7109375" customWidth="1"/>
  </cols>
  <sheetData>
    <row r="1" spans="2:27" s="1" customFormat="1" x14ac:dyDescent="0.25">
      <c r="B1" s="59" t="s">
        <v>26</v>
      </c>
      <c r="C1" s="60"/>
      <c r="D1" s="63" t="s">
        <v>20</v>
      </c>
      <c r="E1" s="65" t="s">
        <v>0</v>
      </c>
      <c r="F1" s="54" t="s">
        <v>1</v>
      </c>
      <c r="G1" s="53"/>
      <c r="H1" s="57" t="s">
        <v>27</v>
      </c>
      <c r="I1" s="58"/>
      <c r="J1" s="57" t="s">
        <v>2</v>
      </c>
      <c r="K1" s="58"/>
      <c r="L1" s="54" t="s">
        <v>3</v>
      </c>
      <c r="M1" s="54"/>
      <c r="N1" s="57" t="s">
        <v>4</v>
      </c>
      <c r="O1" s="58"/>
      <c r="P1" s="54" t="s">
        <v>5</v>
      </c>
      <c r="Q1" s="53"/>
      <c r="R1" s="55" t="s">
        <v>6</v>
      </c>
      <c r="S1" s="56"/>
      <c r="T1" s="52" t="s">
        <v>7</v>
      </c>
      <c r="U1" s="54"/>
      <c r="V1" s="53"/>
      <c r="W1" s="57" t="s">
        <v>8</v>
      </c>
      <c r="X1" s="58"/>
      <c r="Y1" s="52" t="s">
        <v>9</v>
      </c>
      <c r="Z1" s="53"/>
      <c r="AA1" s="51" t="s">
        <v>10</v>
      </c>
    </row>
    <row r="2" spans="2:27" ht="132" customHeight="1" thickBot="1" x14ac:dyDescent="0.3">
      <c r="B2" s="67"/>
      <c r="C2" s="68"/>
      <c r="D2" s="64"/>
      <c r="E2" s="66"/>
      <c r="F2" s="69" t="s">
        <v>14</v>
      </c>
      <c r="G2" s="69"/>
      <c r="H2" s="70" t="s">
        <v>15</v>
      </c>
      <c r="I2" s="71"/>
      <c r="J2" s="70" t="s">
        <v>13</v>
      </c>
      <c r="K2" s="71"/>
      <c r="L2" s="69" t="s">
        <v>16</v>
      </c>
      <c r="M2" s="69"/>
      <c r="N2" s="72" t="s">
        <v>28</v>
      </c>
      <c r="O2" s="73"/>
      <c r="P2" s="74" t="s">
        <v>21</v>
      </c>
      <c r="Q2" s="75"/>
      <c r="R2" s="72" t="s">
        <v>22</v>
      </c>
      <c r="S2" s="73"/>
      <c r="T2" s="74" t="s">
        <v>23</v>
      </c>
      <c r="U2" s="69"/>
      <c r="V2" s="75"/>
      <c r="W2" s="70" t="s">
        <v>24</v>
      </c>
      <c r="X2" s="71"/>
      <c r="Y2" s="74" t="s">
        <v>25</v>
      </c>
      <c r="Z2" s="75"/>
      <c r="AA2" s="76"/>
    </row>
    <row r="3" spans="2:27" s="1" customFormat="1" ht="24" thickBot="1" x14ac:dyDescent="0.3">
      <c r="B3" s="88" t="s">
        <v>11</v>
      </c>
      <c r="C3" s="89" t="s">
        <v>12</v>
      </c>
      <c r="D3" s="90" t="s">
        <v>77</v>
      </c>
      <c r="E3" s="91" t="s">
        <v>78</v>
      </c>
      <c r="F3" s="92" t="s">
        <v>17</v>
      </c>
      <c r="G3" s="93" t="s">
        <v>18</v>
      </c>
      <c r="H3" s="94" t="s">
        <v>17</v>
      </c>
      <c r="I3" s="95" t="s">
        <v>18</v>
      </c>
      <c r="J3" s="94" t="s">
        <v>17</v>
      </c>
      <c r="K3" s="95" t="s">
        <v>18</v>
      </c>
      <c r="L3" s="96" t="s">
        <v>17</v>
      </c>
      <c r="M3" s="97" t="s">
        <v>18</v>
      </c>
      <c r="N3" s="94" t="s">
        <v>17</v>
      </c>
      <c r="O3" s="95" t="s">
        <v>18</v>
      </c>
      <c r="P3" s="92" t="s">
        <v>17</v>
      </c>
      <c r="Q3" s="93" t="s">
        <v>18</v>
      </c>
      <c r="R3" s="98" t="s">
        <v>17</v>
      </c>
      <c r="S3" s="95" t="s">
        <v>18</v>
      </c>
      <c r="T3" s="99" t="s">
        <v>17</v>
      </c>
      <c r="U3" s="92" t="s">
        <v>29</v>
      </c>
      <c r="V3" s="97" t="s">
        <v>18</v>
      </c>
      <c r="W3" s="94" t="s">
        <v>17</v>
      </c>
      <c r="X3" s="95" t="s">
        <v>18</v>
      </c>
      <c r="Y3" s="100" t="s">
        <v>17</v>
      </c>
      <c r="Z3" s="97" t="s">
        <v>18</v>
      </c>
      <c r="AA3" s="101" t="s">
        <v>19</v>
      </c>
    </row>
    <row r="4" spans="2:27" x14ac:dyDescent="0.25">
      <c r="B4" s="77" t="s">
        <v>1</v>
      </c>
      <c r="C4" s="78" t="s">
        <v>70</v>
      </c>
      <c r="D4" s="79" t="s">
        <v>31</v>
      </c>
      <c r="E4" s="77" t="s">
        <v>34</v>
      </c>
      <c r="F4" s="80">
        <v>60</v>
      </c>
      <c r="G4" s="81">
        <v>120</v>
      </c>
      <c r="H4" s="82">
        <v>46</v>
      </c>
      <c r="I4" s="83">
        <v>92</v>
      </c>
      <c r="J4" s="80">
        <v>5</v>
      </c>
      <c r="K4" s="81">
        <v>50</v>
      </c>
      <c r="L4" s="82">
        <v>5</v>
      </c>
      <c r="M4" s="83">
        <v>50</v>
      </c>
      <c r="N4" s="80">
        <v>132</v>
      </c>
      <c r="O4" s="81">
        <v>132</v>
      </c>
      <c r="P4" s="82">
        <v>75</v>
      </c>
      <c r="Q4" s="84">
        <v>37.5</v>
      </c>
      <c r="R4" s="80">
        <v>57</v>
      </c>
      <c r="S4" s="83">
        <v>114</v>
      </c>
      <c r="T4" s="80">
        <v>4</v>
      </c>
      <c r="U4" s="85">
        <v>54</v>
      </c>
      <c r="V4" s="81">
        <v>94</v>
      </c>
      <c r="W4" s="82">
        <v>4</v>
      </c>
      <c r="X4" s="83">
        <v>20</v>
      </c>
      <c r="Y4" s="80">
        <v>30</v>
      </c>
      <c r="Z4" s="86">
        <v>45</v>
      </c>
      <c r="AA4" s="87">
        <v>754.5</v>
      </c>
    </row>
    <row r="5" spans="2:27" x14ac:dyDescent="0.25">
      <c r="B5" s="7" t="s">
        <v>27</v>
      </c>
      <c r="C5" s="17" t="s">
        <v>33</v>
      </c>
      <c r="D5" s="15" t="s">
        <v>31</v>
      </c>
      <c r="E5" s="7" t="s">
        <v>34</v>
      </c>
      <c r="F5" s="5">
        <v>49</v>
      </c>
      <c r="G5" s="8">
        <v>98</v>
      </c>
      <c r="H5" s="9">
        <v>39</v>
      </c>
      <c r="I5" s="6">
        <v>78</v>
      </c>
      <c r="J5" s="5">
        <v>7</v>
      </c>
      <c r="K5" s="8">
        <v>70</v>
      </c>
      <c r="L5" s="9">
        <v>2</v>
      </c>
      <c r="M5" s="6">
        <v>20</v>
      </c>
      <c r="N5" s="5">
        <v>142</v>
      </c>
      <c r="O5" s="8">
        <v>142</v>
      </c>
      <c r="P5" s="9">
        <v>0</v>
      </c>
      <c r="Q5" s="14">
        <v>0</v>
      </c>
      <c r="R5" s="5">
        <v>63</v>
      </c>
      <c r="S5" s="6">
        <v>126</v>
      </c>
      <c r="T5" s="5">
        <v>3</v>
      </c>
      <c r="U5" s="30">
        <v>0</v>
      </c>
      <c r="V5" s="8">
        <v>30</v>
      </c>
      <c r="W5" s="9">
        <v>3</v>
      </c>
      <c r="X5" s="6">
        <v>15</v>
      </c>
      <c r="Y5" s="5">
        <v>50</v>
      </c>
      <c r="Z5" s="32">
        <v>75</v>
      </c>
      <c r="AA5" s="37">
        <v>654</v>
      </c>
    </row>
  </sheetData>
  <autoFilter ref="B3:AA3">
    <sortState ref="B4:AA5">
      <sortCondition descending="1" ref="AA3"/>
    </sortState>
  </autoFilter>
  <mergeCells count="24">
    <mergeCell ref="W2:X2"/>
    <mergeCell ref="Y2:Z2"/>
    <mergeCell ref="Y1:Z1"/>
    <mergeCell ref="AA1:AA2"/>
    <mergeCell ref="F2:G2"/>
    <mergeCell ref="H2:I2"/>
    <mergeCell ref="J2:K2"/>
    <mergeCell ref="L2:M2"/>
    <mergeCell ref="N2:O2"/>
    <mergeCell ref="P2:Q2"/>
    <mergeCell ref="R2:S2"/>
    <mergeCell ref="T2:V2"/>
    <mergeCell ref="L1:M1"/>
    <mergeCell ref="N1:O1"/>
    <mergeCell ref="P1:Q1"/>
    <mergeCell ref="R1:S1"/>
    <mergeCell ref="T1:V1"/>
    <mergeCell ref="W1:X1"/>
    <mergeCell ref="B1:C2"/>
    <mergeCell ref="D1:D2"/>
    <mergeCell ref="E1:E2"/>
    <mergeCell ref="F1:G1"/>
    <mergeCell ref="H1:I1"/>
    <mergeCell ref="J1:K1"/>
  </mergeCells>
  <pageMargins left="0.7" right="0.7" top="0.78740157499999996" bottom="0.78740157499999996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A6"/>
  <sheetViews>
    <sheetView workbookViewId="0">
      <selection activeCell="S17" sqref="S17"/>
    </sheetView>
  </sheetViews>
  <sheetFormatPr defaultRowHeight="15" x14ac:dyDescent="0.25"/>
  <cols>
    <col min="3" max="3" width="19.85546875" customWidth="1"/>
    <col min="6" max="26" width="6.7109375" customWidth="1"/>
  </cols>
  <sheetData>
    <row r="1" spans="2:27" s="1" customFormat="1" x14ac:dyDescent="0.25">
      <c r="B1" s="59" t="s">
        <v>26</v>
      </c>
      <c r="C1" s="60"/>
      <c r="D1" s="63" t="s">
        <v>20</v>
      </c>
      <c r="E1" s="65" t="s">
        <v>0</v>
      </c>
      <c r="F1" s="54" t="s">
        <v>1</v>
      </c>
      <c r="G1" s="53"/>
      <c r="H1" s="57" t="s">
        <v>27</v>
      </c>
      <c r="I1" s="58"/>
      <c r="J1" s="57" t="s">
        <v>2</v>
      </c>
      <c r="K1" s="58"/>
      <c r="L1" s="54" t="s">
        <v>3</v>
      </c>
      <c r="M1" s="54"/>
      <c r="N1" s="57" t="s">
        <v>4</v>
      </c>
      <c r="O1" s="58"/>
      <c r="P1" s="54" t="s">
        <v>5</v>
      </c>
      <c r="Q1" s="53"/>
      <c r="R1" s="55" t="s">
        <v>6</v>
      </c>
      <c r="S1" s="56"/>
      <c r="T1" s="52" t="s">
        <v>7</v>
      </c>
      <c r="U1" s="54"/>
      <c r="V1" s="53"/>
      <c r="W1" s="57" t="s">
        <v>8</v>
      </c>
      <c r="X1" s="58"/>
      <c r="Y1" s="52" t="s">
        <v>9</v>
      </c>
      <c r="Z1" s="53"/>
      <c r="AA1" s="51" t="s">
        <v>10</v>
      </c>
    </row>
    <row r="2" spans="2:27" ht="140.25" customHeight="1" thickBot="1" x14ac:dyDescent="0.3">
      <c r="B2" s="67"/>
      <c r="C2" s="68"/>
      <c r="D2" s="64"/>
      <c r="E2" s="66"/>
      <c r="F2" s="69" t="s">
        <v>14</v>
      </c>
      <c r="G2" s="69"/>
      <c r="H2" s="70" t="s">
        <v>15</v>
      </c>
      <c r="I2" s="71"/>
      <c r="J2" s="70" t="s">
        <v>13</v>
      </c>
      <c r="K2" s="71"/>
      <c r="L2" s="69" t="s">
        <v>16</v>
      </c>
      <c r="M2" s="69"/>
      <c r="N2" s="72" t="s">
        <v>28</v>
      </c>
      <c r="O2" s="73"/>
      <c r="P2" s="74" t="s">
        <v>21</v>
      </c>
      <c r="Q2" s="75"/>
      <c r="R2" s="72" t="s">
        <v>22</v>
      </c>
      <c r="S2" s="73"/>
      <c r="T2" s="74" t="s">
        <v>23</v>
      </c>
      <c r="U2" s="69"/>
      <c r="V2" s="75"/>
      <c r="W2" s="70" t="s">
        <v>24</v>
      </c>
      <c r="X2" s="71"/>
      <c r="Y2" s="74" t="s">
        <v>25</v>
      </c>
      <c r="Z2" s="75"/>
      <c r="AA2" s="76"/>
    </row>
    <row r="3" spans="2:27" s="1" customFormat="1" ht="24" thickBot="1" x14ac:dyDescent="0.3">
      <c r="B3" s="88" t="s">
        <v>11</v>
      </c>
      <c r="C3" s="89" t="s">
        <v>12</v>
      </c>
      <c r="D3" s="90" t="s">
        <v>77</v>
      </c>
      <c r="E3" s="91" t="s">
        <v>78</v>
      </c>
      <c r="F3" s="92" t="s">
        <v>17</v>
      </c>
      <c r="G3" s="93" t="s">
        <v>18</v>
      </c>
      <c r="H3" s="94" t="s">
        <v>17</v>
      </c>
      <c r="I3" s="95" t="s">
        <v>18</v>
      </c>
      <c r="J3" s="94" t="s">
        <v>17</v>
      </c>
      <c r="K3" s="95" t="s">
        <v>18</v>
      </c>
      <c r="L3" s="96" t="s">
        <v>17</v>
      </c>
      <c r="M3" s="97" t="s">
        <v>18</v>
      </c>
      <c r="N3" s="94" t="s">
        <v>17</v>
      </c>
      <c r="O3" s="95" t="s">
        <v>18</v>
      </c>
      <c r="P3" s="92" t="s">
        <v>17</v>
      </c>
      <c r="Q3" s="93" t="s">
        <v>18</v>
      </c>
      <c r="R3" s="98" t="s">
        <v>17</v>
      </c>
      <c r="S3" s="95" t="s">
        <v>18</v>
      </c>
      <c r="T3" s="99" t="s">
        <v>17</v>
      </c>
      <c r="U3" s="92" t="s">
        <v>29</v>
      </c>
      <c r="V3" s="97" t="s">
        <v>18</v>
      </c>
      <c r="W3" s="94" t="s">
        <v>17</v>
      </c>
      <c r="X3" s="95" t="s">
        <v>18</v>
      </c>
      <c r="Y3" s="100" t="s">
        <v>17</v>
      </c>
      <c r="Z3" s="97" t="s">
        <v>18</v>
      </c>
      <c r="AA3" s="101" t="s">
        <v>19</v>
      </c>
    </row>
    <row r="4" spans="2:27" x14ac:dyDescent="0.25">
      <c r="B4" s="50" t="s">
        <v>1</v>
      </c>
      <c r="C4" s="16" t="s">
        <v>52</v>
      </c>
      <c r="D4" s="48" t="s">
        <v>31</v>
      </c>
      <c r="E4" s="50" t="s">
        <v>32</v>
      </c>
      <c r="F4" s="24">
        <v>57</v>
      </c>
      <c r="G4" s="25">
        <v>114</v>
      </c>
      <c r="H4" s="22">
        <v>39</v>
      </c>
      <c r="I4" s="23">
        <v>78</v>
      </c>
      <c r="J4" s="24">
        <v>7</v>
      </c>
      <c r="K4" s="25">
        <v>70</v>
      </c>
      <c r="L4" s="22">
        <v>8</v>
      </c>
      <c r="M4" s="23">
        <v>80</v>
      </c>
      <c r="N4" s="24">
        <v>156</v>
      </c>
      <c r="O4" s="25">
        <v>156</v>
      </c>
      <c r="P4" s="22">
        <v>66</v>
      </c>
      <c r="Q4" s="26">
        <v>33</v>
      </c>
      <c r="R4" s="46">
        <v>22</v>
      </c>
      <c r="S4" s="49">
        <v>44</v>
      </c>
      <c r="T4" s="46">
        <v>4</v>
      </c>
      <c r="U4" s="34">
        <v>0</v>
      </c>
      <c r="V4" s="47">
        <v>40</v>
      </c>
      <c r="W4" s="22">
        <v>4</v>
      </c>
      <c r="X4" s="23">
        <v>20</v>
      </c>
      <c r="Y4" s="46">
        <v>60</v>
      </c>
      <c r="Z4" s="31">
        <v>90</v>
      </c>
      <c r="AA4" s="36">
        <v>725</v>
      </c>
    </row>
    <row r="5" spans="2:27" x14ac:dyDescent="0.25">
      <c r="B5" s="7" t="s">
        <v>27</v>
      </c>
      <c r="C5" s="17" t="s">
        <v>30</v>
      </c>
      <c r="D5" s="15" t="s">
        <v>31</v>
      </c>
      <c r="E5" s="7" t="s">
        <v>32</v>
      </c>
      <c r="F5" s="5">
        <v>41</v>
      </c>
      <c r="G5" s="8">
        <v>82</v>
      </c>
      <c r="H5" s="9">
        <v>26</v>
      </c>
      <c r="I5" s="6">
        <v>52</v>
      </c>
      <c r="J5" s="5">
        <v>6</v>
      </c>
      <c r="K5" s="8">
        <v>60</v>
      </c>
      <c r="L5" s="9">
        <v>7</v>
      </c>
      <c r="M5" s="6">
        <v>70</v>
      </c>
      <c r="N5" s="5">
        <v>144</v>
      </c>
      <c r="O5" s="8">
        <v>144</v>
      </c>
      <c r="P5" s="9">
        <v>11</v>
      </c>
      <c r="Q5" s="14">
        <v>5.5</v>
      </c>
      <c r="R5" s="5">
        <v>35</v>
      </c>
      <c r="S5" s="6">
        <v>70</v>
      </c>
      <c r="T5" s="5">
        <v>4</v>
      </c>
      <c r="U5" s="30">
        <v>0</v>
      </c>
      <c r="V5" s="8">
        <v>40</v>
      </c>
      <c r="W5" s="9">
        <v>4</v>
      </c>
      <c r="X5" s="6">
        <v>20</v>
      </c>
      <c r="Y5" s="5">
        <v>75</v>
      </c>
      <c r="Z5" s="32">
        <v>112.5</v>
      </c>
      <c r="AA5" s="37">
        <v>656</v>
      </c>
    </row>
    <row r="6" spans="2:27" x14ac:dyDescent="0.25">
      <c r="B6" s="7" t="s">
        <v>2</v>
      </c>
      <c r="C6" s="17" t="s">
        <v>40</v>
      </c>
      <c r="D6" s="15" t="s">
        <v>31</v>
      </c>
      <c r="E6" s="7" t="s">
        <v>32</v>
      </c>
      <c r="F6" s="5">
        <v>6</v>
      </c>
      <c r="G6" s="8">
        <v>12</v>
      </c>
      <c r="H6" s="9">
        <v>2</v>
      </c>
      <c r="I6" s="6">
        <v>4</v>
      </c>
      <c r="J6" s="5">
        <v>4</v>
      </c>
      <c r="K6" s="8">
        <v>40</v>
      </c>
      <c r="L6" s="9">
        <v>4</v>
      </c>
      <c r="M6" s="6">
        <v>40</v>
      </c>
      <c r="N6" s="5">
        <v>90</v>
      </c>
      <c r="O6" s="8">
        <v>90</v>
      </c>
      <c r="P6" s="9">
        <v>28</v>
      </c>
      <c r="Q6" s="14">
        <v>14</v>
      </c>
      <c r="R6" s="5">
        <v>19</v>
      </c>
      <c r="S6" s="6">
        <v>38</v>
      </c>
      <c r="T6" s="5">
        <v>1</v>
      </c>
      <c r="U6" s="30">
        <v>0</v>
      </c>
      <c r="V6" s="8">
        <v>10</v>
      </c>
      <c r="W6" s="9">
        <v>2</v>
      </c>
      <c r="X6" s="6">
        <v>10</v>
      </c>
      <c r="Y6" s="5">
        <v>15</v>
      </c>
      <c r="Z6" s="32">
        <v>22.5</v>
      </c>
      <c r="AA6" s="37">
        <v>280.5</v>
      </c>
    </row>
  </sheetData>
  <autoFilter ref="B3:AA3">
    <sortState ref="B4:AA6">
      <sortCondition descending="1" ref="AA3"/>
    </sortState>
  </autoFilter>
  <mergeCells count="24">
    <mergeCell ref="W2:X2"/>
    <mergeCell ref="Y2:Z2"/>
    <mergeCell ref="Y1:Z1"/>
    <mergeCell ref="AA1:AA2"/>
    <mergeCell ref="F2:G2"/>
    <mergeCell ref="H2:I2"/>
    <mergeCell ref="J2:K2"/>
    <mergeCell ref="L2:M2"/>
    <mergeCell ref="N2:O2"/>
    <mergeCell ref="P2:Q2"/>
    <mergeCell ref="R2:S2"/>
    <mergeCell ref="T2:V2"/>
    <mergeCell ref="L1:M1"/>
    <mergeCell ref="N1:O1"/>
    <mergeCell ref="P1:Q1"/>
    <mergeCell ref="R1:S1"/>
    <mergeCell ref="T1:V1"/>
    <mergeCell ref="W1:X1"/>
    <mergeCell ref="B1:C2"/>
    <mergeCell ref="D1:D2"/>
    <mergeCell ref="E1:E2"/>
    <mergeCell ref="F1:G1"/>
    <mergeCell ref="H1:I1"/>
    <mergeCell ref="J1:K1"/>
  </mergeCells>
  <pageMargins left="0.7" right="0.7" top="0.78740157499999996" bottom="0.78740157499999996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A12"/>
  <sheetViews>
    <sheetView workbookViewId="0">
      <selection activeCell="R25" sqref="R25"/>
    </sheetView>
  </sheetViews>
  <sheetFormatPr defaultRowHeight="15" x14ac:dyDescent="0.25"/>
  <cols>
    <col min="3" max="3" width="22.85546875" customWidth="1"/>
    <col min="6" max="26" width="6.7109375" customWidth="1"/>
  </cols>
  <sheetData>
    <row r="1" spans="2:27" s="1" customFormat="1" ht="15" customHeight="1" x14ac:dyDescent="0.25">
      <c r="B1" s="59" t="s">
        <v>26</v>
      </c>
      <c r="C1" s="60"/>
      <c r="D1" s="63" t="s">
        <v>20</v>
      </c>
      <c r="E1" s="65" t="s">
        <v>0</v>
      </c>
      <c r="F1" s="54" t="s">
        <v>1</v>
      </c>
      <c r="G1" s="53"/>
      <c r="H1" s="57" t="s">
        <v>27</v>
      </c>
      <c r="I1" s="58"/>
      <c r="J1" s="57" t="s">
        <v>2</v>
      </c>
      <c r="K1" s="58"/>
      <c r="L1" s="54" t="s">
        <v>3</v>
      </c>
      <c r="M1" s="54"/>
      <c r="N1" s="57" t="s">
        <v>4</v>
      </c>
      <c r="O1" s="58"/>
      <c r="P1" s="54" t="s">
        <v>5</v>
      </c>
      <c r="Q1" s="53"/>
      <c r="R1" s="55" t="s">
        <v>6</v>
      </c>
      <c r="S1" s="56"/>
      <c r="T1" s="52" t="s">
        <v>7</v>
      </c>
      <c r="U1" s="54"/>
      <c r="V1" s="53"/>
      <c r="W1" s="57" t="s">
        <v>8</v>
      </c>
      <c r="X1" s="58"/>
      <c r="Y1" s="52" t="s">
        <v>9</v>
      </c>
      <c r="Z1" s="53"/>
      <c r="AA1" s="51" t="s">
        <v>10</v>
      </c>
    </row>
    <row r="2" spans="2:27" ht="150" customHeight="1" thickBot="1" x14ac:dyDescent="0.3">
      <c r="B2" s="61"/>
      <c r="C2" s="62"/>
      <c r="D2" s="64"/>
      <c r="E2" s="66"/>
      <c r="F2" s="69" t="s">
        <v>14</v>
      </c>
      <c r="G2" s="69"/>
      <c r="H2" s="70" t="s">
        <v>15</v>
      </c>
      <c r="I2" s="71"/>
      <c r="J2" s="70" t="s">
        <v>13</v>
      </c>
      <c r="K2" s="71"/>
      <c r="L2" s="69" t="s">
        <v>16</v>
      </c>
      <c r="M2" s="69"/>
      <c r="N2" s="72" t="s">
        <v>28</v>
      </c>
      <c r="O2" s="73"/>
      <c r="P2" s="74" t="s">
        <v>21</v>
      </c>
      <c r="Q2" s="75"/>
      <c r="R2" s="72" t="s">
        <v>22</v>
      </c>
      <c r="S2" s="73"/>
      <c r="T2" s="74" t="s">
        <v>23</v>
      </c>
      <c r="U2" s="69"/>
      <c r="V2" s="75"/>
      <c r="W2" s="70" t="s">
        <v>24</v>
      </c>
      <c r="X2" s="71"/>
      <c r="Y2" s="74" t="s">
        <v>25</v>
      </c>
      <c r="Z2" s="75"/>
      <c r="AA2" s="76"/>
    </row>
    <row r="3" spans="2:27" s="1" customFormat="1" ht="24" thickBot="1" x14ac:dyDescent="0.3">
      <c r="B3" s="88" t="s">
        <v>11</v>
      </c>
      <c r="C3" s="89" t="s">
        <v>12</v>
      </c>
      <c r="D3" s="90" t="s">
        <v>77</v>
      </c>
      <c r="E3" s="91" t="s">
        <v>78</v>
      </c>
      <c r="F3" s="92" t="s">
        <v>17</v>
      </c>
      <c r="G3" s="93" t="s">
        <v>18</v>
      </c>
      <c r="H3" s="94" t="s">
        <v>17</v>
      </c>
      <c r="I3" s="95" t="s">
        <v>18</v>
      </c>
      <c r="J3" s="94" t="s">
        <v>17</v>
      </c>
      <c r="K3" s="95" t="s">
        <v>18</v>
      </c>
      <c r="L3" s="96" t="s">
        <v>17</v>
      </c>
      <c r="M3" s="97" t="s">
        <v>18</v>
      </c>
      <c r="N3" s="94" t="s">
        <v>17</v>
      </c>
      <c r="O3" s="95" t="s">
        <v>18</v>
      </c>
      <c r="P3" s="92" t="s">
        <v>17</v>
      </c>
      <c r="Q3" s="93" t="s">
        <v>18</v>
      </c>
      <c r="R3" s="98" t="s">
        <v>17</v>
      </c>
      <c r="S3" s="95" t="s">
        <v>18</v>
      </c>
      <c r="T3" s="99" t="s">
        <v>17</v>
      </c>
      <c r="U3" s="92" t="s">
        <v>29</v>
      </c>
      <c r="V3" s="97" t="s">
        <v>18</v>
      </c>
      <c r="W3" s="94" t="s">
        <v>17</v>
      </c>
      <c r="X3" s="95" t="s">
        <v>18</v>
      </c>
      <c r="Y3" s="100" t="s">
        <v>17</v>
      </c>
      <c r="Z3" s="97" t="s">
        <v>18</v>
      </c>
      <c r="AA3" s="101" t="s">
        <v>19</v>
      </c>
    </row>
    <row r="4" spans="2:27" x14ac:dyDescent="0.25">
      <c r="B4" s="77" t="s">
        <v>1</v>
      </c>
      <c r="C4" s="78" t="s">
        <v>56</v>
      </c>
      <c r="D4" s="79" t="s">
        <v>31</v>
      </c>
      <c r="E4" s="77" t="s">
        <v>57</v>
      </c>
      <c r="F4" s="80">
        <v>49</v>
      </c>
      <c r="G4" s="81">
        <v>98</v>
      </c>
      <c r="H4" s="82">
        <v>11</v>
      </c>
      <c r="I4" s="83">
        <v>22</v>
      </c>
      <c r="J4" s="80">
        <v>7</v>
      </c>
      <c r="K4" s="81">
        <v>70</v>
      </c>
      <c r="L4" s="82">
        <v>8</v>
      </c>
      <c r="M4" s="83">
        <v>80</v>
      </c>
      <c r="N4" s="80">
        <v>138</v>
      </c>
      <c r="O4" s="81">
        <v>138</v>
      </c>
      <c r="P4" s="82">
        <v>64</v>
      </c>
      <c r="Q4" s="84">
        <v>32</v>
      </c>
      <c r="R4" s="80">
        <v>46</v>
      </c>
      <c r="S4" s="83">
        <v>92</v>
      </c>
      <c r="T4" s="80">
        <v>5</v>
      </c>
      <c r="U4" s="85">
        <v>64</v>
      </c>
      <c r="V4" s="81">
        <v>114</v>
      </c>
      <c r="W4" s="82">
        <v>4</v>
      </c>
      <c r="X4" s="83">
        <v>20</v>
      </c>
      <c r="Y4" s="80">
        <v>25</v>
      </c>
      <c r="Z4" s="86">
        <v>37.5</v>
      </c>
      <c r="AA4" s="87">
        <v>703.5</v>
      </c>
    </row>
    <row r="5" spans="2:27" x14ac:dyDescent="0.25">
      <c r="B5" s="7" t="s">
        <v>27</v>
      </c>
      <c r="C5" s="17" t="s">
        <v>75</v>
      </c>
      <c r="D5" s="15" t="s">
        <v>31</v>
      </c>
      <c r="E5" s="7" t="s">
        <v>57</v>
      </c>
      <c r="F5" s="5">
        <v>49</v>
      </c>
      <c r="G5" s="8">
        <v>98</v>
      </c>
      <c r="H5" s="9">
        <v>11</v>
      </c>
      <c r="I5" s="6">
        <v>22</v>
      </c>
      <c r="J5" s="5">
        <v>8</v>
      </c>
      <c r="K5" s="8">
        <v>80</v>
      </c>
      <c r="L5" s="9">
        <v>7</v>
      </c>
      <c r="M5" s="6">
        <v>70</v>
      </c>
      <c r="N5" s="5">
        <v>136</v>
      </c>
      <c r="O5" s="8">
        <v>136</v>
      </c>
      <c r="P5" s="9">
        <v>99</v>
      </c>
      <c r="Q5" s="14">
        <v>49.5</v>
      </c>
      <c r="R5" s="5">
        <v>13</v>
      </c>
      <c r="S5" s="6">
        <v>26</v>
      </c>
      <c r="T5" s="5">
        <v>3</v>
      </c>
      <c r="U5" s="30">
        <v>73</v>
      </c>
      <c r="V5" s="8">
        <v>103</v>
      </c>
      <c r="W5" s="9">
        <v>3</v>
      </c>
      <c r="X5" s="6">
        <v>15</v>
      </c>
      <c r="Y5" s="5">
        <v>35</v>
      </c>
      <c r="Z5" s="32">
        <v>52.5</v>
      </c>
      <c r="AA5" s="37">
        <v>652</v>
      </c>
    </row>
    <row r="6" spans="2:27" x14ac:dyDescent="0.25">
      <c r="B6" s="7" t="s">
        <v>2</v>
      </c>
      <c r="C6" s="17" t="s">
        <v>69</v>
      </c>
      <c r="D6" s="15" t="s">
        <v>31</v>
      </c>
      <c r="E6" s="7" t="s">
        <v>42</v>
      </c>
      <c r="F6" s="5">
        <v>21</v>
      </c>
      <c r="G6" s="8">
        <v>42</v>
      </c>
      <c r="H6" s="9">
        <v>13</v>
      </c>
      <c r="I6" s="6">
        <v>26</v>
      </c>
      <c r="J6" s="5">
        <v>6</v>
      </c>
      <c r="K6" s="8">
        <v>60</v>
      </c>
      <c r="L6" s="9">
        <v>5</v>
      </c>
      <c r="M6" s="6">
        <v>50</v>
      </c>
      <c r="N6" s="5">
        <v>146</v>
      </c>
      <c r="O6" s="8">
        <v>146</v>
      </c>
      <c r="P6" s="9">
        <v>48</v>
      </c>
      <c r="Q6" s="14">
        <v>24</v>
      </c>
      <c r="R6" s="5">
        <v>21</v>
      </c>
      <c r="S6" s="6">
        <v>42</v>
      </c>
      <c r="T6" s="5">
        <v>3</v>
      </c>
      <c r="U6" s="30">
        <v>68</v>
      </c>
      <c r="V6" s="8">
        <v>98</v>
      </c>
      <c r="W6" s="9">
        <v>1</v>
      </c>
      <c r="X6" s="6">
        <v>5</v>
      </c>
      <c r="Y6" s="5">
        <v>20</v>
      </c>
      <c r="Z6" s="32">
        <v>30</v>
      </c>
      <c r="AA6" s="37">
        <v>523</v>
      </c>
    </row>
    <row r="7" spans="2:27" x14ac:dyDescent="0.25">
      <c r="B7" s="7" t="s">
        <v>3</v>
      </c>
      <c r="C7" s="17" t="s">
        <v>76</v>
      </c>
      <c r="D7" s="15" t="s">
        <v>31</v>
      </c>
      <c r="E7" s="7" t="s">
        <v>57</v>
      </c>
      <c r="F7" s="5">
        <v>12</v>
      </c>
      <c r="G7" s="8">
        <v>24</v>
      </c>
      <c r="H7" s="9">
        <v>16</v>
      </c>
      <c r="I7" s="6">
        <v>32</v>
      </c>
      <c r="J7" s="5">
        <v>9</v>
      </c>
      <c r="K7" s="8">
        <v>90</v>
      </c>
      <c r="L7" s="9">
        <v>4</v>
      </c>
      <c r="M7" s="6">
        <v>40</v>
      </c>
      <c r="N7" s="5">
        <v>132</v>
      </c>
      <c r="O7" s="8">
        <v>132</v>
      </c>
      <c r="P7" s="9">
        <v>57</v>
      </c>
      <c r="Q7" s="14">
        <v>28.5</v>
      </c>
      <c r="R7" s="5">
        <v>19</v>
      </c>
      <c r="S7" s="6">
        <v>38</v>
      </c>
      <c r="T7" s="5">
        <v>1</v>
      </c>
      <c r="U7" s="30">
        <v>53</v>
      </c>
      <c r="V7" s="8">
        <v>63</v>
      </c>
      <c r="W7" s="9">
        <v>0</v>
      </c>
      <c r="X7" s="6">
        <v>0</v>
      </c>
      <c r="Y7" s="5">
        <v>35</v>
      </c>
      <c r="Z7" s="32">
        <v>52.5</v>
      </c>
      <c r="AA7" s="37">
        <v>500</v>
      </c>
    </row>
    <row r="8" spans="2:27" x14ac:dyDescent="0.25">
      <c r="B8" s="7" t="s">
        <v>4</v>
      </c>
      <c r="C8" s="17" t="s">
        <v>41</v>
      </c>
      <c r="D8" s="15" t="s">
        <v>84</v>
      </c>
      <c r="E8" s="7" t="s">
        <v>42</v>
      </c>
      <c r="F8" s="5">
        <v>52</v>
      </c>
      <c r="G8" s="8">
        <v>104</v>
      </c>
      <c r="H8" s="9">
        <v>0</v>
      </c>
      <c r="I8" s="6">
        <v>0</v>
      </c>
      <c r="J8" s="5">
        <v>7</v>
      </c>
      <c r="K8" s="8">
        <v>70</v>
      </c>
      <c r="L8" s="9">
        <v>9</v>
      </c>
      <c r="M8" s="6">
        <v>90</v>
      </c>
      <c r="N8" s="5">
        <v>98</v>
      </c>
      <c r="O8" s="8">
        <v>98</v>
      </c>
      <c r="P8" s="9">
        <v>0</v>
      </c>
      <c r="Q8" s="14">
        <v>0</v>
      </c>
      <c r="R8" s="5">
        <v>0</v>
      </c>
      <c r="S8" s="6">
        <v>0</v>
      </c>
      <c r="T8" s="5">
        <v>1</v>
      </c>
      <c r="U8" s="30">
        <v>67</v>
      </c>
      <c r="V8" s="8">
        <v>77</v>
      </c>
      <c r="W8" s="9">
        <v>1</v>
      </c>
      <c r="X8" s="6">
        <v>5</v>
      </c>
      <c r="Y8" s="5">
        <v>30</v>
      </c>
      <c r="Z8" s="32">
        <v>45</v>
      </c>
      <c r="AA8" s="37">
        <v>489</v>
      </c>
    </row>
    <row r="9" spans="2:27" x14ac:dyDescent="0.25">
      <c r="B9" s="7" t="s">
        <v>5</v>
      </c>
      <c r="C9" s="17" t="s">
        <v>60</v>
      </c>
      <c r="D9" s="15" t="s">
        <v>31</v>
      </c>
      <c r="E9" s="7" t="s">
        <v>57</v>
      </c>
      <c r="F9" s="5">
        <v>38</v>
      </c>
      <c r="G9" s="8">
        <v>76</v>
      </c>
      <c r="H9" s="9">
        <v>5</v>
      </c>
      <c r="I9" s="6">
        <v>10</v>
      </c>
      <c r="J9" s="5">
        <v>2</v>
      </c>
      <c r="K9" s="8">
        <v>20</v>
      </c>
      <c r="L9" s="9">
        <v>5</v>
      </c>
      <c r="M9" s="6">
        <v>50</v>
      </c>
      <c r="N9" s="5">
        <v>134</v>
      </c>
      <c r="O9" s="8">
        <v>134</v>
      </c>
      <c r="P9" s="9">
        <v>0</v>
      </c>
      <c r="Q9" s="14">
        <v>0</v>
      </c>
      <c r="R9" s="5">
        <v>0</v>
      </c>
      <c r="S9" s="6">
        <v>0</v>
      </c>
      <c r="T9" s="5">
        <v>1</v>
      </c>
      <c r="U9" s="30">
        <v>62</v>
      </c>
      <c r="V9" s="8">
        <v>72</v>
      </c>
      <c r="W9" s="9">
        <v>0</v>
      </c>
      <c r="X9" s="6">
        <v>0</v>
      </c>
      <c r="Y9" s="5">
        <v>30</v>
      </c>
      <c r="Z9" s="32">
        <v>45</v>
      </c>
      <c r="AA9" s="37">
        <v>407</v>
      </c>
    </row>
    <row r="10" spans="2:27" x14ac:dyDescent="0.25">
      <c r="B10" s="7" t="s">
        <v>6</v>
      </c>
      <c r="C10" s="17" t="s">
        <v>59</v>
      </c>
      <c r="D10" s="15" t="s">
        <v>31</v>
      </c>
      <c r="E10" s="7" t="s">
        <v>42</v>
      </c>
      <c r="F10" s="5">
        <v>12</v>
      </c>
      <c r="G10" s="8">
        <v>24</v>
      </c>
      <c r="H10" s="9">
        <v>5</v>
      </c>
      <c r="I10" s="6">
        <v>10</v>
      </c>
      <c r="J10" s="5">
        <v>2</v>
      </c>
      <c r="K10" s="8">
        <v>20</v>
      </c>
      <c r="L10" s="9">
        <v>6</v>
      </c>
      <c r="M10" s="6">
        <v>60</v>
      </c>
      <c r="N10" s="5">
        <v>134</v>
      </c>
      <c r="O10" s="8">
        <v>134</v>
      </c>
      <c r="P10" s="9">
        <v>0</v>
      </c>
      <c r="Q10" s="14">
        <v>0</v>
      </c>
      <c r="R10" s="5">
        <v>5</v>
      </c>
      <c r="S10" s="6">
        <v>10</v>
      </c>
      <c r="T10" s="5">
        <v>2</v>
      </c>
      <c r="U10" s="30">
        <v>71</v>
      </c>
      <c r="V10" s="8">
        <v>91</v>
      </c>
      <c r="W10" s="9">
        <v>0</v>
      </c>
      <c r="X10" s="6">
        <v>0</v>
      </c>
      <c r="Y10" s="5">
        <v>15</v>
      </c>
      <c r="Z10" s="32">
        <v>22.5</v>
      </c>
      <c r="AA10" s="37">
        <v>371.5</v>
      </c>
    </row>
    <row r="11" spans="2:27" x14ac:dyDescent="0.25">
      <c r="B11" s="7" t="s">
        <v>7</v>
      </c>
      <c r="C11" s="17" t="s">
        <v>88</v>
      </c>
      <c r="D11" s="15" t="s">
        <v>31</v>
      </c>
      <c r="E11" s="7" t="s">
        <v>42</v>
      </c>
      <c r="F11" s="5">
        <v>20</v>
      </c>
      <c r="G11" s="8">
        <v>40</v>
      </c>
      <c r="H11" s="9">
        <v>0</v>
      </c>
      <c r="I11" s="6">
        <v>0</v>
      </c>
      <c r="J11" s="5">
        <v>2</v>
      </c>
      <c r="K11" s="8">
        <v>20</v>
      </c>
      <c r="L11" s="9">
        <v>3</v>
      </c>
      <c r="M11" s="6">
        <v>30</v>
      </c>
      <c r="N11" s="5">
        <v>134</v>
      </c>
      <c r="O11" s="8">
        <v>134</v>
      </c>
      <c r="P11" s="9">
        <v>80</v>
      </c>
      <c r="Q11" s="14">
        <v>40</v>
      </c>
      <c r="R11" s="5">
        <v>7</v>
      </c>
      <c r="S11" s="6">
        <v>14</v>
      </c>
      <c r="T11" s="5">
        <v>1</v>
      </c>
      <c r="U11" s="30">
        <v>57</v>
      </c>
      <c r="V11" s="8">
        <v>67</v>
      </c>
      <c r="W11" s="9">
        <v>0</v>
      </c>
      <c r="X11" s="6">
        <v>0</v>
      </c>
      <c r="Y11" s="5">
        <v>0</v>
      </c>
      <c r="Z11" s="32">
        <v>0</v>
      </c>
      <c r="AA11" s="37">
        <v>345</v>
      </c>
    </row>
    <row r="12" spans="2:27" x14ac:dyDescent="0.25">
      <c r="B12" s="7" t="s">
        <v>8</v>
      </c>
      <c r="C12" s="17" t="s">
        <v>68</v>
      </c>
      <c r="D12" s="15" t="s">
        <v>31</v>
      </c>
      <c r="E12" s="7" t="s">
        <v>42</v>
      </c>
      <c r="F12" s="5">
        <v>29</v>
      </c>
      <c r="G12" s="8">
        <v>58</v>
      </c>
      <c r="H12" s="9">
        <v>8</v>
      </c>
      <c r="I12" s="6">
        <v>16</v>
      </c>
      <c r="J12" s="5">
        <v>1</v>
      </c>
      <c r="K12" s="8">
        <v>10</v>
      </c>
      <c r="L12" s="9">
        <v>5</v>
      </c>
      <c r="M12" s="6">
        <v>50</v>
      </c>
      <c r="N12" s="5">
        <v>44</v>
      </c>
      <c r="O12" s="8">
        <v>44</v>
      </c>
      <c r="P12" s="9">
        <v>0</v>
      </c>
      <c r="Q12" s="14">
        <v>0</v>
      </c>
      <c r="R12" s="5">
        <v>23</v>
      </c>
      <c r="S12" s="6">
        <v>46</v>
      </c>
      <c r="T12" s="5">
        <v>0</v>
      </c>
      <c r="U12" s="30">
        <v>66</v>
      </c>
      <c r="V12" s="8">
        <v>66</v>
      </c>
      <c r="W12" s="9">
        <v>0</v>
      </c>
      <c r="X12" s="6">
        <v>0</v>
      </c>
      <c r="Y12" s="5">
        <v>10</v>
      </c>
      <c r="Z12" s="32">
        <v>15</v>
      </c>
      <c r="AA12" s="37">
        <v>305</v>
      </c>
    </row>
  </sheetData>
  <sortState ref="B2:AA10">
    <sortCondition descending="1" ref="AA2:AA10"/>
  </sortState>
  <mergeCells count="24">
    <mergeCell ref="W2:X2"/>
    <mergeCell ref="Y2:Z2"/>
    <mergeCell ref="Y1:Z1"/>
    <mergeCell ref="AA1:AA2"/>
    <mergeCell ref="F2:G2"/>
    <mergeCell ref="H2:I2"/>
    <mergeCell ref="J2:K2"/>
    <mergeCell ref="L2:M2"/>
    <mergeCell ref="N2:O2"/>
    <mergeCell ref="P2:Q2"/>
    <mergeCell ref="R2:S2"/>
    <mergeCell ref="T2:V2"/>
    <mergeCell ref="L1:M1"/>
    <mergeCell ref="N1:O1"/>
    <mergeCell ref="P1:Q1"/>
    <mergeCell ref="R1:S1"/>
    <mergeCell ref="T1:V1"/>
    <mergeCell ref="W1:X1"/>
    <mergeCell ref="B1:C2"/>
    <mergeCell ref="D1:D2"/>
    <mergeCell ref="E1:E2"/>
    <mergeCell ref="F1:G1"/>
    <mergeCell ref="H1:I1"/>
    <mergeCell ref="J1:K1"/>
  </mergeCells>
  <pageMargins left="0.7" right="0.7" top="0.78740157499999996" bottom="0.78740157499999996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0"/>
  <sheetViews>
    <sheetView topLeftCell="B1" workbookViewId="0">
      <selection activeCell="G13" sqref="G13"/>
    </sheetView>
  </sheetViews>
  <sheetFormatPr defaultRowHeight="15" x14ac:dyDescent="0.25"/>
  <cols>
    <col min="1" max="1" width="0" hidden="1" customWidth="1"/>
    <col min="2" max="2" width="9.140625" style="1"/>
    <col min="4" max="4" width="21.140625" customWidth="1"/>
    <col min="5" max="5" width="5.7109375" customWidth="1"/>
    <col min="6" max="27" width="6.7109375" customWidth="1"/>
  </cols>
  <sheetData>
    <row r="1" spans="1:28" s="1" customFormat="1" x14ac:dyDescent="0.25">
      <c r="C1" s="59" t="s">
        <v>26</v>
      </c>
      <c r="D1" s="60"/>
      <c r="E1" s="63" t="s">
        <v>20</v>
      </c>
      <c r="F1" s="65" t="s">
        <v>0</v>
      </c>
      <c r="G1" s="54" t="s">
        <v>1</v>
      </c>
      <c r="H1" s="53"/>
      <c r="I1" s="57" t="s">
        <v>27</v>
      </c>
      <c r="J1" s="58"/>
      <c r="K1" s="57" t="s">
        <v>2</v>
      </c>
      <c r="L1" s="58"/>
      <c r="M1" s="54" t="s">
        <v>3</v>
      </c>
      <c r="N1" s="54"/>
      <c r="O1" s="57" t="s">
        <v>4</v>
      </c>
      <c r="P1" s="58"/>
      <c r="Q1" s="54" t="s">
        <v>5</v>
      </c>
      <c r="R1" s="53"/>
      <c r="S1" s="55" t="s">
        <v>6</v>
      </c>
      <c r="T1" s="56"/>
      <c r="U1" s="52" t="s">
        <v>7</v>
      </c>
      <c r="V1" s="54"/>
      <c r="W1" s="53"/>
      <c r="X1" s="57" t="s">
        <v>8</v>
      </c>
      <c r="Y1" s="58"/>
      <c r="Z1" s="52" t="s">
        <v>9</v>
      </c>
      <c r="AA1" s="53"/>
      <c r="AB1" s="51" t="s">
        <v>10</v>
      </c>
    </row>
    <row r="2" spans="1:28" ht="168" customHeight="1" thickBot="1" x14ac:dyDescent="0.3">
      <c r="C2" s="67"/>
      <c r="D2" s="68"/>
      <c r="E2" s="64"/>
      <c r="F2" s="66"/>
      <c r="G2" s="69" t="s">
        <v>14</v>
      </c>
      <c r="H2" s="69"/>
      <c r="I2" s="70" t="s">
        <v>15</v>
      </c>
      <c r="J2" s="71"/>
      <c r="K2" s="70" t="s">
        <v>13</v>
      </c>
      <c r="L2" s="71"/>
      <c r="M2" s="69" t="s">
        <v>16</v>
      </c>
      <c r="N2" s="69"/>
      <c r="O2" s="72" t="s">
        <v>28</v>
      </c>
      <c r="P2" s="73"/>
      <c r="Q2" s="74" t="s">
        <v>21</v>
      </c>
      <c r="R2" s="75"/>
      <c r="S2" s="72" t="s">
        <v>22</v>
      </c>
      <c r="T2" s="73"/>
      <c r="U2" s="74" t="s">
        <v>23</v>
      </c>
      <c r="V2" s="69"/>
      <c r="W2" s="75"/>
      <c r="X2" s="70" t="s">
        <v>24</v>
      </c>
      <c r="Y2" s="71"/>
      <c r="Z2" s="74" t="s">
        <v>25</v>
      </c>
      <c r="AA2" s="75"/>
      <c r="AB2" s="76"/>
    </row>
    <row r="3" spans="1:28" s="1" customFormat="1" ht="35.25" customHeight="1" thickBot="1" x14ac:dyDescent="0.3">
      <c r="A3" s="21" t="s">
        <v>11</v>
      </c>
      <c r="B3" s="21"/>
      <c r="C3" s="88" t="s">
        <v>11</v>
      </c>
      <c r="D3" s="89" t="s">
        <v>12</v>
      </c>
      <c r="E3" s="90" t="s">
        <v>77</v>
      </c>
      <c r="F3" s="91" t="s">
        <v>78</v>
      </c>
      <c r="G3" s="92" t="s">
        <v>17</v>
      </c>
      <c r="H3" s="93" t="s">
        <v>18</v>
      </c>
      <c r="I3" s="94" t="s">
        <v>17</v>
      </c>
      <c r="J3" s="95" t="s">
        <v>18</v>
      </c>
      <c r="K3" s="94" t="s">
        <v>17</v>
      </c>
      <c r="L3" s="95" t="s">
        <v>18</v>
      </c>
      <c r="M3" s="96" t="s">
        <v>17</v>
      </c>
      <c r="N3" s="97" t="s">
        <v>18</v>
      </c>
      <c r="O3" s="94" t="s">
        <v>17</v>
      </c>
      <c r="P3" s="95" t="s">
        <v>18</v>
      </c>
      <c r="Q3" s="92" t="s">
        <v>17</v>
      </c>
      <c r="R3" s="93" t="s">
        <v>18</v>
      </c>
      <c r="S3" s="98" t="s">
        <v>17</v>
      </c>
      <c r="T3" s="95" t="s">
        <v>18</v>
      </c>
      <c r="U3" s="99" t="s">
        <v>17</v>
      </c>
      <c r="V3" s="92" t="s">
        <v>29</v>
      </c>
      <c r="W3" s="97" t="s">
        <v>18</v>
      </c>
      <c r="X3" s="94" t="s">
        <v>17</v>
      </c>
      <c r="Y3" s="95" t="s">
        <v>18</v>
      </c>
      <c r="Z3" s="100" t="s">
        <v>17</v>
      </c>
      <c r="AA3" s="97" t="s">
        <v>18</v>
      </c>
      <c r="AB3" s="101" t="s">
        <v>19</v>
      </c>
    </row>
    <row r="4" spans="1:28" x14ac:dyDescent="0.25">
      <c r="C4" s="77" t="s">
        <v>1</v>
      </c>
      <c r="D4" s="78" t="s">
        <v>51</v>
      </c>
      <c r="E4" s="79" t="s">
        <v>31</v>
      </c>
      <c r="F4" s="77" t="s">
        <v>36</v>
      </c>
      <c r="G4" s="80">
        <v>85</v>
      </c>
      <c r="H4" s="81">
        <v>170</v>
      </c>
      <c r="I4" s="82">
        <v>63</v>
      </c>
      <c r="J4" s="83">
        <v>126</v>
      </c>
      <c r="K4" s="80">
        <v>11</v>
      </c>
      <c r="L4" s="81">
        <v>110</v>
      </c>
      <c r="M4" s="82">
        <v>14</v>
      </c>
      <c r="N4" s="83">
        <v>140</v>
      </c>
      <c r="O4" s="80">
        <v>178</v>
      </c>
      <c r="P4" s="81">
        <v>178</v>
      </c>
      <c r="Q4" s="82">
        <v>98</v>
      </c>
      <c r="R4" s="84">
        <v>49</v>
      </c>
      <c r="S4" s="80">
        <v>74</v>
      </c>
      <c r="T4" s="83">
        <v>148</v>
      </c>
      <c r="U4" s="80">
        <v>6</v>
      </c>
      <c r="V4" s="85">
        <v>74</v>
      </c>
      <c r="W4" s="81">
        <v>134</v>
      </c>
      <c r="X4" s="82">
        <v>8</v>
      </c>
      <c r="Y4" s="83">
        <v>40</v>
      </c>
      <c r="Z4" s="80">
        <v>75</v>
      </c>
      <c r="AA4" s="86">
        <v>112.5</v>
      </c>
      <c r="AB4" s="87">
        <v>1207.5</v>
      </c>
    </row>
    <row r="5" spans="1:28" x14ac:dyDescent="0.25">
      <c r="C5" s="7" t="s">
        <v>27</v>
      </c>
      <c r="D5" s="17" t="s">
        <v>54</v>
      </c>
      <c r="E5" s="15" t="s">
        <v>31</v>
      </c>
      <c r="F5" s="7" t="s">
        <v>36</v>
      </c>
      <c r="G5" s="5">
        <v>82</v>
      </c>
      <c r="H5" s="8">
        <v>164</v>
      </c>
      <c r="I5" s="9">
        <v>52</v>
      </c>
      <c r="J5" s="6">
        <v>104</v>
      </c>
      <c r="K5" s="5">
        <v>9</v>
      </c>
      <c r="L5" s="8">
        <v>90</v>
      </c>
      <c r="M5" s="9">
        <v>13</v>
      </c>
      <c r="N5" s="6">
        <v>130</v>
      </c>
      <c r="O5" s="5">
        <v>180</v>
      </c>
      <c r="P5" s="8">
        <v>180</v>
      </c>
      <c r="Q5" s="9">
        <v>74</v>
      </c>
      <c r="R5" s="14">
        <v>37</v>
      </c>
      <c r="S5" s="5">
        <v>58</v>
      </c>
      <c r="T5" s="6">
        <v>116</v>
      </c>
      <c r="U5" s="5">
        <v>4</v>
      </c>
      <c r="V5" s="30">
        <v>69</v>
      </c>
      <c r="W5" s="8">
        <v>109</v>
      </c>
      <c r="X5" s="9">
        <v>11</v>
      </c>
      <c r="Y5" s="6">
        <v>55</v>
      </c>
      <c r="Z5" s="5">
        <v>75</v>
      </c>
      <c r="AA5" s="32">
        <v>112.5</v>
      </c>
      <c r="AB5" s="37">
        <v>1097.5</v>
      </c>
    </row>
    <row r="6" spans="1:28" x14ac:dyDescent="0.25">
      <c r="C6" s="7" t="s">
        <v>2</v>
      </c>
      <c r="D6" s="17" t="s">
        <v>63</v>
      </c>
      <c r="E6" s="15" t="s">
        <v>31</v>
      </c>
      <c r="F6" s="7" t="s">
        <v>36</v>
      </c>
      <c r="G6" s="5">
        <v>80</v>
      </c>
      <c r="H6" s="8">
        <v>160</v>
      </c>
      <c r="I6" s="9">
        <v>66</v>
      </c>
      <c r="J6" s="6">
        <v>132</v>
      </c>
      <c r="K6" s="5">
        <v>6</v>
      </c>
      <c r="L6" s="8">
        <v>60</v>
      </c>
      <c r="M6" s="9">
        <v>15</v>
      </c>
      <c r="N6" s="6">
        <v>150</v>
      </c>
      <c r="O6" s="5">
        <v>158</v>
      </c>
      <c r="P6" s="8">
        <v>158</v>
      </c>
      <c r="Q6" s="9">
        <v>51</v>
      </c>
      <c r="R6" s="14">
        <v>25.5</v>
      </c>
      <c r="S6" s="5">
        <v>70</v>
      </c>
      <c r="T6" s="6">
        <v>140</v>
      </c>
      <c r="U6" s="5">
        <v>5</v>
      </c>
      <c r="V6" s="30">
        <v>42</v>
      </c>
      <c r="W6" s="8">
        <v>92</v>
      </c>
      <c r="X6" s="9">
        <v>7</v>
      </c>
      <c r="Y6" s="6">
        <v>35</v>
      </c>
      <c r="Z6" s="5">
        <v>60</v>
      </c>
      <c r="AA6" s="32">
        <v>90</v>
      </c>
      <c r="AB6" s="37">
        <v>1042.5</v>
      </c>
    </row>
    <row r="7" spans="1:28" x14ac:dyDescent="0.25">
      <c r="C7" s="7" t="s">
        <v>3</v>
      </c>
      <c r="D7" s="17" t="s">
        <v>81</v>
      </c>
      <c r="E7" s="15" t="s">
        <v>31</v>
      </c>
      <c r="F7" s="7" t="s">
        <v>36</v>
      </c>
      <c r="G7" s="5">
        <v>72</v>
      </c>
      <c r="H7" s="8">
        <v>144</v>
      </c>
      <c r="I7" s="9">
        <v>47</v>
      </c>
      <c r="J7" s="6">
        <v>94</v>
      </c>
      <c r="K7" s="5">
        <v>9</v>
      </c>
      <c r="L7" s="8">
        <v>90</v>
      </c>
      <c r="M7" s="9">
        <v>17</v>
      </c>
      <c r="N7" s="6">
        <v>170</v>
      </c>
      <c r="O7" s="5">
        <v>148</v>
      </c>
      <c r="P7" s="8">
        <v>148</v>
      </c>
      <c r="Q7" s="9">
        <v>104</v>
      </c>
      <c r="R7" s="14">
        <v>52</v>
      </c>
      <c r="S7" s="5">
        <v>51</v>
      </c>
      <c r="T7" s="6">
        <v>102</v>
      </c>
      <c r="U7" s="5">
        <v>1</v>
      </c>
      <c r="V7" s="30">
        <v>89</v>
      </c>
      <c r="W7" s="8">
        <v>99</v>
      </c>
      <c r="X7" s="9">
        <v>4</v>
      </c>
      <c r="Y7" s="6">
        <v>20</v>
      </c>
      <c r="Z7" s="5">
        <v>60</v>
      </c>
      <c r="AA7" s="32">
        <v>90</v>
      </c>
      <c r="AB7" s="37">
        <v>1009</v>
      </c>
    </row>
    <row r="8" spans="1:28" x14ac:dyDescent="0.25">
      <c r="C8" s="7" t="s">
        <v>4</v>
      </c>
      <c r="D8" s="17" t="s">
        <v>79</v>
      </c>
      <c r="E8" s="15" t="s">
        <v>31</v>
      </c>
      <c r="F8" s="7" t="s">
        <v>36</v>
      </c>
      <c r="G8" s="5">
        <v>69</v>
      </c>
      <c r="H8" s="8">
        <v>138</v>
      </c>
      <c r="I8" s="9">
        <v>31</v>
      </c>
      <c r="J8" s="6">
        <v>62</v>
      </c>
      <c r="K8" s="5">
        <v>8</v>
      </c>
      <c r="L8" s="8">
        <v>80</v>
      </c>
      <c r="M8" s="9">
        <v>11</v>
      </c>
      <c r="N8" s="6">
        <v>110</v>
      </c>
      <c r="O8" s="5">
        <v>172</v>
      </c>
      <c r="P8" s="8">
        <v>172</v>
      </c>
      <c r="Q8" s="9">
        <v>75</v>
      </c>
      <c r="R8" s="14">
        <v>37.5</v>
      </c>
      <c r="S8" s="5">
        <v>75</v>
      </c>
      <c r="T8" s="6">
        <v>150</v>
      </c>
      <c r="U8" s="5">
        <v>5</v>
      </c>
      <c r="V8" s="30">
        <v>41</v>
      </c>
      <c r="W8" s="8">
        <v>91</v>
      </c>
      <c r="X8" s="9">
        <v>7</v>
      </c>
      <c r="Y8" s="6">
        <v>35</v>
      </c>
      <c r="Z8" s="5">
        <v>75</v>
      </c>
      <c r="AA8" s="32">
        <v>112.5</v>
      </c>
      <c r="AB8" s="37">
        <v>988</v>
      </c>
    </row>
    <row r="9" spans="1:28" x14ac:dyDescent="0.25">
      <c r="C9" s="7" t="s">
        <v>5</v>
      </c>
      <c r="D9" s="17" t="s">
        <v>62</v>
      </c>
      <c r="E9" s="15" t="s">
        <v>31</v>
      </c>
      <c r="F9" s="7" t="s">
        <v>36</v>
      </c>
      <c r="G9" s="5">
        <v>59</v>
      </c>
      <c r="H9" s="8">
        <v>118</v>
      </c>
      <c r="I9" s="9">
        <v>48</v>
      </c>
      <c r="J9" s="6">
        <v>96</v>
      </c>
      <c r="K9" s="5">
        <v>8</v>
      </c>
      <c r="L9" s="8">
        <v>80</v>
      </c>
      <c r="M9" s="9">
        <v>14</v>
      </c>
      <c r="N9" s="6">
        <v>140</v>
      </c>
      <c r="O9" s="5">
        <v>166</v>
      </c>
      <c r="P9" s="8">
        <v>166</v>
      </c>
      <c r="Q9" s="9">
        <v>73</v>
      </c>
      <c r="R9" s="14">
        <v>36.5</v>
      </c>
      <c r="S9" s="5">
        <v>60</v>
      </c>
      <c r="T9" s="6">
        <v>120</v>
      </c>
      <c r="U9" s="5">
        <v>1</v>
      </c>
      <c r="V9" s="30">
        <v>64</v>
      </c>
      <c r="W9" s="8">
        <v>74</v>
      </c>
      <c r="X9" s="9">
        <v>1</v>
      </c>
      <c r="Y9" s="6">
        <v>5</v>
      </c>
      <c r="Z9" s="5">
        <v>60</v>
      </c>
      <c r="AA9" s="32">
        <v>90</v>
      </c>
      <c r="AB9" s="37">
        <v>925.5</v>
      </c>
    </row>
    <row r="10" spans="1:28" x14ac:dyDescent="0.25">
      <c r="C10" s="7" t="s">
        <v>6</v>
      </c>
      <c r="D10" s="17" t="s">
        <v>37</v>
      </c>
      <c r="E10" s="15" t="s">
        <v>31</v>
      </c>
      <c r="F10" s="7" t="s">
        <v>36</v>
      </c>
      <c r="G10" s="5">
        <v>67</v>
      </c>
      <c r="H10" s="8">
        <v>134</v>
      </c>
      <c r="I10" s="9">
        <v>16</v>
      </c>
      <c r="J10" s="6">
        <v>32</v>
      </c>
      <c r="K10" s="5">
        <v>7</v>
      </c>
      <c r="L10" s="8">
        <v>70</v>
      </c>
      <c r="M10" s="9">
        <v>14</v>
      </c>
      <c r="N10" s="6">
        <v>140</v>
      </c>
      <c r="O10" s="5">
        <v>158</v>
      </c>
      <c r="P10" s="8">
        <v>158</v>
      </c>
      <c r="Q10" s="9">
        <v>40</v>
      </c>
      <c r="R10" s="14">
        <v>20</v>
      </c>
      <c r="S10" s="5">
        <v>56</v>
      </c>
      <c r="T10" s="6">
        <v>112</v>
      </c>
      <c r="U10" s="5">
        <v>4</v>
      </c>
      <c r="V10" s="30">
        <v>44</v>
      </c>
      <c r="W10" s="8">
        <v>84</v>
      </c>
      <c r="X10" s="9">
        <v>0</v>
      </c>
      <c r="Y10" s="6">
        <v>0</v>
      </c>
      <c r="Z10" s="5">
        <v>60</v>
      </c>
      <c r="AA10" s="32">
        <v>90</v>
      </c>
      <c r="AB10" s="37">
        <v>840</v>
      </c>
    </row>
    <row r="11" spans="1:28" x14ac:dyDescent="0.25">
      <c r="C11" s="7" t="s">
        <v>7</v>
      </c>
      <c r="D11" s="17" t="s">
        <v>66</v>
      </c>
      <c r="E11" s="15" t="s">
        <v>31</v>
      </c>
      <c r="F11" s="7" t="s">
        <v>36</v>
      </c>
      <c r="G11" s="5">
        <v>64</v>
      </c>
      <c r="H11" s="8">
        <v>128</v>
      </c>
      <c r="I11" s="9">
        <v>49</v>
      </c>
      <c r="J11" s="6">
        <v>98</v>
      </c>
      <c r="K11" s="5">
        <v>6</v>
      </c>
      <c r="L11" s="8">
        <v>60</v>
      </c>
      <c r="M11" s="9">
        <v>8</v>
      </c>
      <c r="N11" s="6">
        <v>80</v>
      </c>
      <c r="O11" s="5">
        <v>162</v>
      </c>
      <c r="P11" s="8">
        <v>162</v>
      </c>
      <c r="Q11" s="9">
        <v>75</v>
      </c>
      <c r="R11" s="14">
        <v>37.5</v>
      </c>
      <c r="S11" s="5">
        <v>26</v>
      </c>
      <c r="T11" s="6">
        <v>52</v>
      </c>
      <c r="U11" s="5">
        <v>5</v>
      </c>
      <c r="V11" s="30">
        <v>60</v>
      </c>
      <c r="W11" s="8">
        <v>110</v>
      </c>
      <c r="X11" s="9">
        <v>0</v>
      </c>
      <c r="Y11" s="6">
        <v>0</v>
      </c>
      <c r="Z11" s="5">
        <v>45</v>
      </c>
      <c r="AA11" s="32">
        <v>67.5</v>
      </c>
      <c r="AB11" s="37">
        <v>795</v>
      </c>
    </row>
    <row r="12" spans="1:28" x14ac:dyDescent="0.25">
      <c r="C12" s="7" t="s">
        <v>8</v>
      </c>
      <c r="D12" s="17" t="s">
        <v>58</v>
      </c>
      <c r="E12" s="15" t="s">
        <v>31</v>
      </c>
      <c r="F12" s="7" t="s">
        <v>36</v>
      </c>
      <c r="G12" s="5">
        <v>45</v>
      </c>
      <c r="H12" s="8">
        <v>90</v>
      </c>
      <c r="I12" s="9">
        <v>56</v>
      </c>
      <c r="J12" s="6">
        <v>112</v>
      </c>
      <c r="K12" s="5">
        <v>6</v>
      </c>
      <c r="L12" s="8">
        <v>60</v>
      </c>
      <c r="M12" s="9">
        <v>8</v>
      </c>
      <c r="N12" s="6">
        <v>80</v>
      </c>
      <c r="O12" s="5">
        <v>142</v>
      </c>
      <c r="P12" s="8">
        <v>142</v>
      </c>
      <c r="Q12" s="9">
        <v>32</v>
      </c>
      <c r="R12" s="14">
        <v>16</v>
      </c>
      <c r="S12" s="5">
        <v>62</v>
      </c>
      <c r="T12" s="6">
        <v>124</v>
      </c>
      <c r="U12" s="5">
        <v>2</v>
      </c>
      <c r="V12" s="30">
        <v>64</v>
      </c>
      <c r="W12" s="8">
        <v>84</v>
      </c>
      <c r="X12" s="9">
        <v>6</v>
      </c>
      <c r="Y12" s="6">
        <v>30</v>
      </c>
      <c r="Z12" s="5">
        <v>30</v>
      </c>
      <c r="AA12" s="32">
        <v>45</v>
      </c>
      <c r="AB12" s="37">
        <v>783</v>
      </c>
    </row>
    <row r="13" spans="1:28" x14ac:dyDescent="0.25">
      <c r="C13" s="7" t="s">
        <v>9</v>
      </c>
      <c r="D13" s="17" t="s">
        <v>74</v>
      </c>
      <c r="E13" s="15" t="s">
        <v>31</v>
      </c>
      <c r="F13" s="7" t="s">
        <v>36</v>
      </c>
      <c r="G13" s="5">
        <v>54</v>
      </c>
      <c r="H13" s="8">
        <v>108</v>
      </c>
      <c r="I13" s="9">
        <v>27</v>
      </c>
      <c r="J13" s="6">
        <v>54</v>
      </c>
      <c r="K13" s="5">
        <v>8</v>
      </c>
      <c r="L13" s="8">
        <v>80</v>
      </c>
      <c r="M13" s="9">
        <v>5</v>
      </c>
      <c r="N13" s="6">
        <v>50</v>
      </c>
      <c r="O13" s="5">
        <v>130</v>
      </c>
      <c r="P13" s="8">
        <v>130</v>
      </c>
      <c r="Q13" s="9">
        <v>69</v>
      </c>
      <c r="R13" s="14">
        <v>34.5</v>
      </c>
      <c r="S13" s="5">
        <v>16</v>
      </c>
      <c r="T13" s="6">
        <v>32</v>
      </c>
      <c r="U13" s="5">
        <v>3</v>
      </c>
      <c r="V13" s="30">
        <v>76</v>
      </c>
      <c r="W13" s="8">
        <v>106</v>
      </c>
      <c r="X13" s="9">
        <v>4</v>
      </c>
      <c r="Y13" s="6">
        <v>20</v>
      </c>
      <c r="Z13" s="5">
        <v>35</v>
      </c>
      <c r="AA13" s="32">
        <v>52.5</v>
      </c>
      <c r="AB13" s="37">
        <v>667</v>
      </c>
    </row>
    <row r="14" spans="1:28" x14ac:dyDescent="0.25">
      <c r="C14" s="7" t="s">
        <v>91</v>
      </c>
      <c r="D14" s="17" t="s">
        <v>86</v>
      </c>
      <c r="E14" s="15" t="s">
        <v>31</v>
      </c>
      <c r="F14" s="7" t="s">
        <v>36</v>
      </c>
      <c r="G14" s="5">
        <v>51</v>
      </c>
      <c r="H14" s="8">
        <v>102</v>
      </c>
      <c r="I14" s="9">
        <v>4</v>
      </c>
      <c r="J14" s="6">
        <v>8</v>
      </c>
      <c r="K14" s="5">
        <v>7</v>
      </c>
      <c r="L14" s="8">
        <v>70</v>
      </c>
      <c r="M14" s="9">
        <v>7</v>
      </c>
      <c r="N14" s="6">
        <v>70</v>
      </c>
      <c r="O14" s="5">
        <v>102</v>
      </c>
      <c r="P14" s="8">
        <v>102</v>
      </c>
      <c r="Q14" s="9">
        <v>83</v>
      </c>
      <c r="R14" s="14">
        <v>41.5</v>
      </c>
      <c r="S14" s="5">
        <v>64</v>
      </c>
      <c r="T14" s="6">
        <v>128</v>
      </c>
      <c r="U14" s="5">
        <v>4</v>
      </c>
      <c r="V14" s="30">
        <v>45</v>
      </c>
      <c r="W14" s="8">
        <v>85</v>
      </c>
      <c r="X14" s="9">
        <v>3</v>
      </c>
      <c r="Y14" s="6">
        <v>15</v>
      </c>
      <c r="Z14" s="5">
        <v>30</v>
      </c>
      <c r="AA14" s="32">
        <v>45</v>
      </c>
      <c r="AB14" s="37">
        <v>666.5</v>
      </c>
    </row>
    <row r="15" spans="1:28" x14ac:dyDescent="0.25">
      <c r="C15" s="7" t="s">
        <v>92</v>
      </c>
      <c r="D15" s="17" t="s">
        <v>87</v>
      </c>
      <c r="E15" s="15" t="s">
        <v>31</v>
      </c>
      <c r="F15" s="7" t="s">
        <v>36</v>
      </c>
      <c r="G15" s="5">
        <v>38</v>
      </c>
      <c r="H15" s="8">
        <v>76</v>
      </c>
      <c r="I15" s="9">
        <v>17</v>
      </c>
      <c r="J15" s="6">
        <v>34</v>
      </c>
      <c r="K15" s="5">
        <v>3</v>
      </c>
      <c r="L15" s="8">
        <v>30</v>
      </c>
      <c r="M15" s="9">
        <v>9</v>
      </c>
      <c r="N15" s="6">
        <v>90</v>
      </c>
      <c r="O15" s="5">
        <v>146</v>
      </c>
      <c r="P15" s="8">
        <v>146</v>
      </c>
      <c r="Q15" s="9">
        <v>92</v>
      </c>
      <c r="R15" s="14">
        <v>46</v>
      </c>
      <c r="S15" s="5">
        <v>37</v>
      </c>
      <c r="T15" s="6">
        <v>74</v>
      </c>
      <c r="U15" s="5">
        <v>2</v>
      </c>
      <c r="V15" s="30">
        <v>57</v>
      </c>
      <c r="W15" s="8">
        <v>77</v>
      </c>
      <c r="X15" s="9">
        <v>5</v>
      </c>
      <c r="Y15" s="6">
        <v>25</v>
      </c>
      <c r="Z15" s="5">
        <v>45</v>
      </c>
      <c r="AA15" s="32">
        <v>67.5</v>
      </c>
      <c r="AB15" s="37">
        <v>665.5</v>
      </c>
    </row>
    <row r="16" spans="1:28" x14ac:dyDescent="0.25">
      <c r="C16" s="7" t="s">
        <v>93</v>
      </c>
      <c r="D16" s="17" t="s">
        <v>71</v>
      </c>
      <c r="E16" s="15" t="s">
        <v>31</v>
      </c>
      <c r="F16" s="7" t="s">
        <v>36</v>
      </c>
      <c r="G16" s="5">
        <v>41</v>
      </c>
      <c r="H16" s="8">
        <v>82</v>
      </c>
      <c r="I16" s="9">
        <v>13</v>
      </c>
      <c r="J16" s="6">
        <v>26</v>
      </c>
      <c r="K16" s="5">
        <v>7</v>
      </c>
      <c r="L16" s="8">
        <v>70</v>
      </c>
      <c r="M16" s="9">
        <v>9</v>
      </c>
      <c r="N16" s="6">
        <v>90</v>
      </c>
      <c r="O16" s="5">
        <v>140</v>
      </c>
      <c r="P16" s="8">
        <v>140</v>
      </c>
      <c r="Q16" s="9">
        <v>67</v>
      </c>
      <c r="R16" s="14">
        <v>33.5</v>
      </c>
      <c r="S16" s="5">
        <v>27</v>
      </c>
      <c r="T16" s="6">
        <v>54</v>
      </c>
      <c r="U16" s="5">
        <v>1</v>
      </c>
      <c r="V16" s="30">
        <v>57</v>
      </c>
      <c r="W16" s="8">
        <v>67</v>
      </c>
      <c r="X16" s="9">
        <v>4</v>
      </c>
      <c r="Y16" s="6">
        <v>20</v>
      </c>
      <c r="Z16" s="5">
        <v>45</v>
      </c>
      <c r="AA16" s="32">
        <v>67.5</v>
      </c>
      <c r="AB16" s="37">
        <v>650</v>
      </c>
    </row>
    <row r="17" spans="3:28" x14ac:dyDescent="0.25">
      <c r="C17" s="7" t="s">
        <v>94</v>
      </c>
      <c r="D17" s="17" t="s">
        <v>90</v>
      </c>
      <c r="E17" s="15" t="s">
        <v>31</v>
      </c>
      <c r="F17" s="7" t="s">
        <v>36</v>
      </c>
      <c r="G17" s="5">
        <v>65</v>
      </c>
      <c r="H17" s="8">
        <v>130</v>
      </c>
      <c r="I17" s="9">
        <v>10</v>
      </c>
      <c r="J17" s="6">
        <v>20</v>
      </c>
      <c r="K17" s="5">
        <v>6</v>
      </c>
      <c r="L17" s="8">
        <v>60</v>
      </c>
      <c r="M17" s="9">
        <v>5</v>
      </c>
      <c r="N17" s="6">
        <v>50</v>
      </c>
      <c r="O17" s="5">
        <v>148</v>
      </c>
      <c r="P17" s="8">
        <v>148</v>
      </c>
      <c r="Q17" s="9">
        <v>79</v>
      </c>
      <c r="R17" s="14">
        <v>39.5</v>
      </c>
      <c r="S17" s="5">
        <v>13</v>
      </c>
      <c r="T17" s="6">
        <v>26</v>
      </c>
      <c r="U17" s="5">
        <v>4</v>
      </c>
      <c r="V17" s="30">
        <v>63</v>
      </c>
      <c r="W17" s="8">
        <v>103</v>
      </c>
      <c r="X17" s="9">
        <v>0</v>
      </c>
      <c r="Y17" s="6">
        <v>0</v>
      </c>
      <c r="Z17" s="5">
        <v>45</v>
      </c>
      <c r="AA17" s="32">
        <v>67.5</v>
      </c>
      <c r="AB17" s="37">
        <v>644</v>
      </c>
    </row>
    <row r="18" spans="3:28" x14ac:dyDescent="0.25">
      <c r="C18" s="7" t="s">
        <v>95</v>
      </c>
      <c r="D18" s="17" t="s">
        <v>67</v>
      </c>
      <c r="E18" s="15" t="s">
        <v>31</v>
      </c>
      <c r="F18" s="7" t="s">
        <v>36</v>
      </c>
      <c r="G18" s="5">
        <v>43</v>
      </c>
      <c r="H18" s="8">
        <v>86</v>
      </c>
      <c r="I18" s="9">
        <v>26</v>
      </c>
      <c r="J18" s="6">
        <v>52</v>
      </c>
      <c r="K18" s="5">
        <v>5</v>
      </c>
      <c r="L18" s="8">
        <v>50</v>
      </c>
      <c r="M18" s="9">
        <v>4</v>
      </c>
      <c r="N18" s="6">
        <v>40</v>
      </c>
      <c r="O18" s="5">
        <v>118</v>
      </c>
      <c r="P18" s="8">
        <v>118</v>
      </c>
      <c r="Q18" s="9">
        <v>0</v>
      </c>
      <c r="R18" s="14">
        <v>0</v>
      </c>
      <c r="S18" s="5">
        <v>6</v>
      </c>
      <c r="T18" s="6">
        <v>12</v>
      </c>
      <c r="U18" s="5">
        <v>3</v>
      </c>
      <c r="V18" s="30">
        <v>55</v>
      </c>
      <c r="W18" s="8">
        <v>85</v>
      </c>
      <c r="X18" s="9">
        <v>2</v>
      </c>
      <c r="Y18" s="6">
        <v>10</v>
      </c>
      <c r="Z18" s="5">
        <v>30</v>
      </c>
      <c r="AA18" s="32">
        <v>45</v>
      </c>
      <c r="AB18" s="37">
        <v>498</v>
      </c>
    </row>
    <row r="19" spans="3:28" x14ac:dyDescent="0.25">
      <c r="C19" s="7" t="s">
        <v>96</v>
      </c>
      <c r="D19" s="17" t="s">
        <v>35</v>
      </c>
      <c r="E19" s="15" t="s">
        <v>31</v>
      </c>
      <c r="F19" s="7" t="s">
        <v>36</v>
      </c>
      <c r="G19" s="5">
        <v>26</v>
      </c>
      <c r="H19" s="8">
        <v>52</v>
      </c>
      <c r="I19" s="9">
        <v>6</v>
      </c>
      <c r="J19" s="6">
        <v>12</v>
      </c>
      <c r="K19" s="5">
        <v>7</v>
      </c>
      <c r="L19" s="8">
        <v>70</v>
      </c>
      <c r="M19" s="9">
        <v>6</v>
      </c>
      <c r="N19" s="6">
        <v>60</v>
      </c>
      <c r="O19" s="5">
        <v>96</v>
      </c>
      <c r="P19" s="8">
        <v>96</v>
      </c>
      <c r="Q19" s="9">
        <v>23</v>
      </c>
      <c r="R19" s="14">
        <v>11.5</v>
      </c>
      <c r="S19" s="5">
        <v>28</v>
      </c>
      <c r="T19" s="6">
        <v>56</v>
      </c>
      <c r="U19" s="5">
        <v>2</v>
      </c>
      <c r="V19" s="30">
        <v>59</v>
      </c>
      <c r="W19" s="8">
        <v>79</v>
      </c>
      <c r="X19" s="9">
        <v>0</v>
      </c>
      <c r="Y19" s="6">
        <v>0</v>
      </c>
      <c r="Z19" s="5">
        <v>20</v>
      </c>
      <c r="AA19" s="32">
        <v>30</v>
      </c>
      <c r="AB19" s="37">
        <v>466.5</v>
      </c>
    </row>
    <row r="20" spans="3:28" ht="15.75" thickBot="1" x14ac:dyDescent="0.3">
      <c r="C20" s="13" t="s">
        <v>97</v>
      </c>
      <c r="D20" s="18" t="s">
        <v>47</v>
      </c>
      <c r="E20" s="19" t="s">
        <v>31</v>
      </c>
      <c r="F20" s="13" t="s">
        <v>36</v>
      </c>
      <c r="G20" s="11">
        <v>27</v>
      </c>
      <c r="H20" s="12">
        <v>54</v>
      </c>
      <c r="I20" s="27">
        <v>4</v>
      </c>
      <c r="J20" s="28">
        <v>8</v>
      </c>
      <c r="K20" s="11">
        <v>4</v>
      </c>
      <c r="L20" s="12">
        <v>40</v>
      </c>
      <c r="M20" s="27">
        <v>3</v>
      </c>
      <c r="N20" s="28">
        <v>30</v>
      </c>
      <c r="O20" s="11">
        <v>126</v>
      </c>
      <c r="P20" s="12">
        <v>126</v>
      </c>
      <c r="Q20" s="27">
        <v>25</v>
      </c>
      <c r="R20" s="29">
        <v>12.5</v>
      </c>
      <c r="S20" s="11">
        <v>8</v>
      </c>
      <c r="T20" s="28">
        <v>16</v>
      </c>
      <c r="U20" s="11">
        <v>2</v>
      </c>
      <c r="V20" s="35">
        <v>42</v>
      </c>
      <c r="W20" s="12">
        <v>62</v>
      </c>
      <c r="X20" s="27">
        <v>0</v>
      </c>
      <c r="Y20" s="28">
        <v>0</v>
      </c>
      <c r="Z20" s="11">
        <v>60</v>
      </c>
      <c r="AA20" s="33">
        <v>90</v>
      </c>
      <c r="AB20" s="38">
        <v>438.5</v>
      </c>
    </row>
  </sheetData>
  <sortState ref="C2:AB19">
    <sortCondition descending="1" ref="AB2:AB19"/>
  </sortState>
  <mergeCells count="24">
    <mergeCell ref="U1:W1"/>
    <mergeCell ref="X1:Y1"/>
    <mergeCell ref="C1:D2"/>
    <mergeCell ref="E1:E2"/>
    <mergeCell ref="F1:F2"/>
    <mergeCell ref="G1:H1"/>
    <mergeCell ref="I1:J1"/>
    <mergeCell ref="K1:L1"/>
    <mergeCell ref="X2:Y2"/>
    <mergeCell ref="Z2:AA2"/>
    <mergeCell ref="Z1:AA1"/>
    <mergeCell ref="AB1:AB2"/>
    <mergeCell ref="G2:H2"/>
    <mergeCell ref="I2:J2"/>
    <mergeCell ref="K2:L2"/>
    <mergeCell ref="M2:N2"/>
    <mergeCell ref="O2:P2"/>
    <mergeCell ref="Q2:R2"/>
    <mergeCell ref="S2:T2"/>
    <mergeCell ref="U2:W2"/>
    <mergeCell ref="M1:N1"/>
    <mergeCell ref="O1:P1"/>
    <mergeCell ref="Q1:R1"/>
    <mergeCell ref="S1:T1"/>
  </mergeCells>
  <pageMargins left="0.7" right="0.7" top="0.78740157499999996" bottom="0.78740157499999996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A10"/>
  <sheetViews>
    <sheetView workbookViewId="0">
      <selection activeCell="Y13" sqref="Y13"/>
    </sheetView>
  </sheetViews>
  <sheetFormatPr defaultRowHeight="15" x14ac:dyDescent="0.25"/>
  <cols>
    <col min="3" max="3" width="28" customWidth="1"/>
    <col min="6" max="26" width="6.7109375" customWidth="1"/>
  </cols>
  <sheetData>
    <row r="1" spans="2:27" s="1" customFormat="1" x14ac:dyDescent="0.25">
      <c r="B1" s="59" t="s">
        <v>26</v>
      </c>
      <c r="C1" s="60"/>
      <c r="D1" s="63" t="s">
        <v>20</v>
      </c>
      <c r="E1" s="65" t="s">
        <v>0</v>
      </c>
      <c r="F1" s="54" t="s">
        <v>1</v>
      </c>
      <c r="G1" s="53"/>
      <c r="H1" s="57" t="s">
        <v>27</v>
      </c>
      <c r="I1" s="58"/>
      <c r="J1" s="57" t="s">
        <v>2</v>
      </c>
      <c r="K1" s="58"/>
      <c r="L1" s="54" t="s">
        <v>3</v>
      </c>
      <c r="M1" s="54"/>
      <c r="N1" s="57" t="s">
        <v>4</v>
      </c>
      <c r="O1" s="58"/>
      <c r="P1" s="54" t="s">
        <v>5</v>
      </c>
      <c r="Q1" s="53"/>
      <c r="R1" s="55" t="s">
        <v>6</v>
      </c>
      <c r="S1" s="56"/>
      <c r="T1" s="52" t="s">
        <v>7</v>
      </c>
      <c r="U1" s="54"/>
      <c r="V1" s="53"/>
      <c r="W1" s="57" t="s">
        <v>8</v>
      </c>
      <c r="X1" s="58"/>
      <c r="Y1" s="52" t="s">
        <v>9</v>
      </c>
      <c r="Z1" s="53"/>
      <c r="AA1" s="51" t="s">
        <v>10</v>
      </c>
    </row>
    <row r="2" spans="2:27" ht="122.25" customHeight="1" thickBot="1" x14ac:dyDescent="0.3">
      <c r="B2" s="67"/>
      <c r="C2" s="68"/>
      <c r="D2" s="64"/>
      <c r="E2" s="66"/>
      <c r="F2" s="69" t="s">
        <v>14</v>
      </c>
      <c r="G2" s="69"/>
      <c r="H2" s="70" t="s">
        <v>15</v>
      </c>
      <c r="I2" s="71"/>
      <c r="J2" s="70" t="s">
        <v>13</v>
      </c>
      <c r="K2" s="71"/>
      <c r="L2" s="69" t="s">
        <v>16</v>
      </c>
      <c r="M2" s="69"/>
      <c r="N2" s="72" t="s">
        <v>28</v>
      </c>
      <c r="O2" s="73"/>
      <c r="P2" s="74" t="s">
        <v>21</v>
      </c>
      <c r="Q2" s="75"/>
      <c r="R2" s="72" t="s">
        <v>22</v>
      </c>
      <c r="S2" s="73"/>
      <c r="T2" s="74" t="s">
        <v>23</v>
      </c>
      <c r="U2" s="69"/>
      <c r="V2" s="75"/>
      <c r="W2" s="70" t="s">
        <v>24</v>
      </c>
      <c r="X2" s="71"/>
      <c r="Y2" s="74" t="s">
        <v>25</v>
      </c>
      <c r="Z2" s="75"/>
      <c r="AA2" s="76"/>
    </row>
    <row r="3" spans="2:27" s="1" customFormat="1" ht="24" thickBot="1" x14ac:dyDescent="0.3">
      <c r="B3" s="88" t="s">
        <v>11</v>
      </c>
      <c r="C3" s="89" t="s">
        <v>12</v>
      </c>
      <c r="D3" s="90" t="s">
        <v>77</v>
      </c>
      <c r="E3" s="91" t="s">
        <v>78</v>
      </c>
      <c r="F3" s="92" t="s">
        <v>17</v>
      </c>
      <c r="G3" s="93" t="s">
        <v>18</v>
      </c>
      <c r="H3" s="94" t="s">
        <v>17</v>
      </c>
      <c r="I3" s="95" t="s">
        <v>18</v>
      </c>
      <c r="J3" s="94" t="s">
        <v>17</v>
      </c>
      <c r="K3" s="95" t="s">
        <v>18</v>
      </c>
      <c r="L3" s="96" t="s">
        <v>17</v>
      </c>
      <c r="M3" s="97" t="s">
        <v>18</v>
      </c>
      <c r="N3" s="94" t="s">
        <v>17</v>
      </c>
      <c r="O3" s="95" t="s">
        <v>18</v>
      </c>
      <c r="P3" s="92" t="s">
        <v>17</v>
      </c>
      <c r="Q3" s="93" t="s">
        <v>18</v>
      </c>
      <c r="R3" s="98" t="s">
        <v>17</v>
      </c>
      <c r="S3" s="95" t="s">
        <v>18</v>
      </c>
      <c r="T3" s="99" t="s">
        <v>17</v>
      </c>
      <c r="U3" s="92" t="s">
        <v>29</v>
      </c>
      <c r="V3" s="97" t="s">
        <v>18</v>
      </c>
      <c r="W3" s="94" t="s">
        <v>17</v>
      </c>
      <c r="X3" s="95" t="s">
        <v>18</v>
      </c>
      <c r="Y3" s="100" t="s">
        <v>17</v>
      </c>
      <c r="Z3" s="97" t="s">
        <v>18</v>
      </c>
      <c r="AA3" s="101" t="s">
        <v>19</v>
      </c>
    </row>
    <row r="4" spans="2:27" x14ac:dyDescent="0.25">
      <c r="B4" s="77" t="s">
        <v>1</v>
      </c>
      <c r="C4" s="78" t="s">
        <v>82</v>
      </c>
      <c r="D4" s="79" t="s">
        <v>31</v>
      </c>
      <c r="E4" s="77" t="s">
        <v>39</v>
      </c>
      <c r="F4" s="80">
        <v>61</v>
      </c>
      <c r="G4" s="81">
        <v>122</v>
      </c>
      <c r="H4" s="82">
        <v>66</v>
      </c>
      <c r="I4" s="83">
        <v>132</v>
      </c>
      <c r="J4" s="80">
        <v>9</v>
      </c>
      <c r="K4" s="81">
        <v>90</v>
      </c>
      <c r="L4" s="82">
        <v>10</v>
      </c>
      <c r="M4" s="83">
        <v>100</v>
      </c>
      <c r="N4" s="80">
        <v>150</v>
      </c>
      <c r="O4" s="81">
        <v>150</v>
      </c>
      <c r="P4" s="82">
        <v>96</v>
      </c>
      <c r="Q4" s="84">
        <v>48</v>
      </c>
      <c r="R4" s="80">
        <v>62</v>
      </c>
      <c r="S4" s="83">
        <v>124</v>
      </c>
      <c r="T4" s="80">
        <v>5</v>
      </c>
      <c r="U4" s="85">
        <v>64</v>
      </c>
      <c r="V4" s="81">
        <v>114</v>
      </c>
      <c r="W4" s="82">
        <v>4</v>
      </c>
      <c r="X4" s="83">
        <v>20</v>
      </c>
      <c r="Y4" s="80">
        <v>75</v>
      </c>
      <c r="Z4" s="86">
        <v>112.5</v>
      </c>
      <c r="AA4" s="87">
        <v>1012.5</v>
      </c>
    </row>
    <row r="5" spans="2:27" x14ac:dyDescent="0.25">
      <c r="B5" s="7" t="s">
        <v>27</v>
      </c>
      <c r="C5" s="17" t="s">
        <v>55</v>
      </c>
      <c r="D5" s="15" t="s">
        <v>31</v>
      </c>
      <c r="E5" s="7" t="s">
        <v>39</v>
      </c>
      <c r="F5" s="5">
        <v>53</v>
      </c>
      <c r="G5" s="8">
        <v>106</v>
      </c>
      <c r="H5" s="9">
        <v>6</v>
      </c>
      <c r="I5" s="6">
        <v>12</v>
      </c>
      <c r="J5" s="5">
        <v>11</v>
      </c>
      <c r="K5" s="8">
        <v>110</v>
      </c>
      <c r="L5" s="9">
        <v>7</v>
      </c>
      <c r="M5" s="6">
        <v>70</v>
      </c>
      <c r="N5" s="5">
        <v>120</v>
      </c>
      <c r="O5" s="8">
        <v>120</v>
      </c>
      <c r="P5" s="9">
        <v>72</v>
      </c>
      <c r="Q5" s="14">
        <v>36</v>
      </c>
      <c r="R5" s="5">
        <v>32</v>
      </c>
      <c r="S5" s="6">
        <v>64</v>
      </c>
      <c r="T5" s="5">
        <v>3</v>
      </c>
      <c r="U5" s="30">
        <v>66</v>
      </c>
      <c r="V5" s="8">
        <v>96</v>
      </c>
      <c r="W5" s="9">
        <v>3</v>
      </c>
      <c r="X5" s="6">
        <v>15</v>
      </c>
      <c r="Y5" s="5">
        <v>45</v>
      </c>
      <c r="Z5" s="32">
        <v>67.5</v>
      </c>
      <c r="AA5" s="37">
        <v>696.5</v>
      </c>
    </row>
    <row r="6" spans="2:27" x14ac:dyDescent="0.25">
      <c r="B6" s="7" t="s">
        <v>2</v>
      </c>
      <c r="C6" s="17" t="s">
        <v>38</v>
      </c>
      <c r="D6" s="15" t="s">
        <v>31</v>
      </c>
      <c r="E6" s="7" t="s">
        <v>39</v>
      </c>
      <c r="F6" s="5">
        <v>36</v>
      </c>
      <c r="G6" s="8">
        <v>72</v>
      </c>
      <c r="H6" s="9">
        <v>20</v>
      </c>
      <c r="I6" s="6">
        <v>40</v>
      </c>
      <c r="J6" s="5">
        <v>11</v>
      </c>
      <c r="K6" s="8">
        <v>110</v>
      </c>
      <c r="L6" s="9">
        <v>7</v>
      </c>
      <c r="M6" s="6">
        <v>70</v>
      </c>
      <c r="N6" s="5">
        <v>134</v>
      </c>
      <c r="O6" s="8">
        <v>134</v>
      </c>
      <c r="P6" s="9">
        <v>71</v>
      </c>
      <c r="Q6" s="14">
        <v>35.5</v>
      </c>
      <c r="R6" s="5">
        <v>26</v>
      </c>
      <c r="S6" s="6">
        <v>52</v>
      </c>
      <c r="T6" s="5">
        <v>2</v>
      </c>
      <c r="U6" s="30">
        <v>62</v>
      </c>
      <c r="V6" s="8">
        <v>82</v>
      </c>
      <c r="W6" s="9">
        <v>4</v>
      </c>
      <c r="X6" s="6">
        <v>20</v>
      </c>
      <c r="Y6" s="5">
        <v>45</v>
      </c>
      <c r="Z6" s="32">
        <v>67.5</v>
      </c>
      <c r="AA6" s="37">
        <v>683</v>
      </c>
    </row>
    <row r="7" spans="2:27" x14ac:dyDescent="0.25">
      <c r="B7" s="7" t="s">
        <v>3</v>
      </c>
      <c r="C7" s="17" t="s">
        <v>61</v>
      </c>
      <c r="D7" s="15" t="s">
        <v>31</v>
      </c>
      <c r="E7" s="7" t="s">
        <v>39</v>
      </c>
      <c r="F7" s="5">
        <v>63</v>
      </c>
      <c r="G7" s="8">
        <v>126</v>
      </c>
      <c r="H7" s="9">
        <v>22</v>
      </c>
      <c r="I7" s="6">
        <v>44</v>
      </c>
      <c r="J7" s="5">
        <v>7</v>
      </c>
      <c r="K7" s="8">
        <v>70</v>
      </c>
      <c r="L7" s="9">
        <v>9</v>
      </c>
      <c r="M7" s="6">
        <v>90</v>
      </c>
      <c r="N7" s="5">
        <v>132</v>
      </c>
      <c r="O7" s="8">
        <v>132</v>
      </c>
      <c r="P7" s="9">
        <v>0</v>
      </c>
      <c r="Q7" s="14">
        <v>0</v>
      </c>
      <c r="R7" s="5">
        <v>21</v>
      </c>
      <c r="S7" s="6">
        <v>42</v>
      </c>
      <c r="T7" s="5">
        <v>0</v>
      </c>
      <c r="U7" s="30">
        <v>53</v>
      </c>
      <c r="V7" s="8">
        <v>53</v>
      </c>
      <c r="W7" s="9">
        <v>1</v>
      </c>
      <c r="X7" s="6">
        <v>5</v>
      </c>
      <c r="Y7" s="5">
        <v>30</v>
      </c>
      <c r="Z7" s="32">
        <v>45</v>
      </c>
      <c r="AA7" s="37">
        <v>607</v>
      </c>
    </row>
    <row r="8" spans="2:27" x14ac:dyDescent="0.25">
      <c r="B8" s="7" t="s">
        <v>4</v>
      </c>
      <c r="C8" s="17" t="s">
        <v>80</v>
      </c>
      <c r="D8" s="15" t="s">
        <v>31</v>
      </c>
      <c r="E8" s="7" t="s">
        <v>39</v>
      </c>
      <c r="F8" s="5">
        <v>38</v>
      </c>
      <c r="G8" s="8">
        <v>76</v>
      </c>
      <c r="H8" s="9">
        <v>16</v>
      </c>
      <c r="I8" s="6">
        <v>32</v>
      </c>
      <c r="J8" s="5">
        <v>1</v>
      </c>
      <c r="K8" s="8">
        <v>10</v>
      </c>
      <c r="L8" s="9">
        <v>9</v>
      </c>
      <c r="M8" s="6">
        <v>90</v>
      </c>
      <c r="N8" s="5">
        <v>102</v>
      </c>
      <c r="O8" s="8">
        <v>102</v>
      </c>
      <c r="P8" s="9">
        <v>84</v>
      </c>
      <c r="Q8" s="14">
        <v>42</v>
      </c>
      <c r="R8" s="5">
        <v>34</v>
      </c>
      <c r="S8" s="6">
        <v>68</v>
      </c>
      <c r="T8" s="5">
        <v>1</v>
      </c>
      <c r="U8" s="30">
        <v>60</v>
      </c>
      <c r="V8" s="8">
        <v>70</v>
      </c>
      <c r="W8" s="9">
        <v>1</v>
      </c>
      <c r="X8" s="6">
        <v>5</v>
      </c>
      <c r="Y8" s="5">
        <v>45</v>
      </c>
      <c r="Z8" s="32">
        <v>67.5</v>
      </c>
      <c r="AA8" s="37">
        <v>562.5</v>
      </c>
    </row>
    <row r="9" spans="2:27" x14ac:dyDescent="0.25">
      <c r="B9" s="7" t="s">
        <v>5</v>
      </c>
      <c r="C9" s="17" t="s">
        <v>85</v>
      </c>
      <c r="D9" s="15" t="s">
        <v>31</v>
      </c>
      <c r="E9" s="7" t="s">
        <v>39</v>
      </c>
      <c r="F9" s="5">
        <v>15</v>
      </c>
      <c r="G9" s="8">
        <v>30</v>
      </c>
      <c r="H9" s="9">
        <v>9</v>
      </c>
      <c r="I9" s="6">
        <v>18</v>
      </c>
      <c r="J9" s="5">
        <v>4</v>
      </c>
      <c r="K9" s="8">
        <v>40</v>
      </c>
      <c r="L9" s="9">
        <v>4</v>
      </c>
      <c r="M9" s="6">
        <v>40</v>
      </c>
      <c r="N9" s="5">
        <v>66</v>
      </c>
      <c r="O9" s="8">
        <v>66</v>
      </c>
      <c r="P9" s="9">
        <v>59</v>
      </c>
      <c r="Q9" s="14">
        <v>29.5</v>
      </c>
      <c r="R9" s="5">
        <v>22</v>
      </c>
      <c r="S9" s="6">
        <v>44</v>
      </c>
      <c r="T9" s="5">
        <v>3</v>
      </c>
      <c r="U9" s="30">
        <v>65</v>
      </c>
      <c r="V9" s="8">
        <v>95</v>
      </c>
      <c r="W9" s="9">
        <v>0</v>
      </c>
      <c r="X9" s="6">
        <v>0</v>
      </c>
      <c r="Y9" s="5">
        <v>20</v>
      </c>
      <c r="Z9" s="32">
        <v>30</v>
      </c>
      <c r="AA9" s="37">
        <v>392.5</v>
      </c>
    </row>
    <row r="10" spans="2:27" x14ac:dyDescent="0.25">
      <c r="B10" s="7" t="s">
        <v>6</v>
      </c>
      <c r="C10" s="17" t="s">
        <v>89</v>
      </c>
      <c r="D10" s="15" t="s">
        <v>31</v>
      </c>
      <c r="E10" s="7" t="s">
        <v>39</v>
      </c>
      <c r="F10" s="5">
        <v>22</v>
      </c>
      <c r="G10" s="8">
        <v>44</v>
      </c>
      <c r="H10" s="9">
        <v>5</v>
      </c>
      <c r="I10" s="6">
        <v>10</v>
      </c>
      <c r="J10" s="5">
        <v>0</v>
      </c>
      <c r="K10" s="8">
        <v>0</v>
      </c>
      <c r="L10" s="9">
        <v>2</v>
      </c>
      <c r="M10" s="6">
        <v>20</v>
      </c>
      <c r="N10" s="5">
        <v>90</v>
      </c>
      <c r="O10" s="8">
        <v>90</v>
      </c>
      <c r="P10" s="9">
        <v>0</v>
      </c>
      <c r="Q10" s="14">
        <v>0</v>
      </c>
      <c r="R10" s="5">
        <v>7</v>
      </c>
      <c r="S10" s="6">
        <v>14</v>
      </c>
      <c r="T10" s="5">
        <v>0</v>
      </c>
      <c r="U10" s="30">
        <v>48</v>
      </c>
      <c r="V10" s="8">
        <v>48</v>
      </c>
      <c r="W10" s="9">
        <v>2</v>
      </c>
      <c r="X10" s="6">
        <v>10</v>
      </c>
      <c r="Y10" s="5">
        <v>5</v>
      </c>
      <c r="Z10" s="32">
        <v>7.5</v>
      </c>
      <c r="AA10" s="37">
        <v>243.5</v>
      </c>
    </row>
  </sheetData>
  <sortState ref="B2:AA8">
    <sortCondition descending="1" ref="AA2:AA8"/>
  </sortState>
  <mergeCells count="24">
    <mergeCell ref="W2:X2"/>
    <mergeCell ref="Y2:Z2"/>
    <mergeCell ref="Y1:Z1"/>
    <mergeCell ref="AA1:AA2"/>
    <mergeCell ref="F2:G2"/>
    <mergeCell ref="H2:I2"/>
    <mergeCell ref="J2:K2"/>
    <mergeCell ref="L2:M2"/>
    <mergeCell ref="N2:O2"/>
    <mergeCell ref="P2:Q2"/>
    <mergeCell ref="R2:S2"/>
    <mergeCell ref="T2:V2"/>
    <mergeCell ref="L1:M1"/>
    <mergeCell ref="N1:O1"/>
    <mergeCell ref="P1:Q1"/>
    <mergeCell ref="R1:S1"/>
    <mergeCell ref="T1:V1"/>
    <mergeCell ref="W1:X1"/>
    <mergeCell ref="B1:C2"/>
    <mergeCell ref="D1:D2"/>
    <mergeCell ref="E1:E2"/>
    <mergeCell ref="F1:G1"/>
    <mergeCell ref="H1:I1"/>
    <mergeCell ref="J1:K1"/>
  </mergeCells>
  <pageMargins left="0.7" right="0.7" top="0.78740157499999996" bottom="0.78740157499999996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A6"/>
  <sheetViews>
    <sheetView workbookViewId="0">
      <selection activeCell="AB12" sqref="AB12:AB13"/>
    </sheetView>
  </sheetViews>
  <sheetFormatPr defaultRowHeight="15" x14ac:dyDescent="0.25"/>
  <cols>
    <col min="3" max="3" width="21" customWidth="1"/>
    <col min="6" max="26" width="6.7109375" customWidth="1"/>
  </cols>
  <sheetData>
    <row r="1" spans="2:27" s="1" customFormat="1" x14ac:dyDescent="0.25">
      <c r="B1" s="59" t="s">
        <v>26</v>
      </c>
      <c r="C1" s="60"/>
      <c r="D1" s="63" t="s">
        <v>20</v>
      </c>
      <c r="E1" s="65" t="s">
        <v>0</v>
      </c>
      <c r="F1" s="54" t="s">
        <v>1</v>
      </c>
      <c r="G1" s="53"/>
      <c r="H1" s="57" t="s">
        <v>27</v>
      </c>
      <c r="I1" s="58"/>
      <c r="J1" s="57" t="s">
        <v>2</v>
      </c>
      <c r="K1" s="58"/>
      <c r="L1" s="54" t="s">
        <v>3</v>
      </c>
      <c r="M1" s="54"/>
      <c r="N1" s="57" t="s">
        <v>4</v>
      </c>
      <c r="O1" s="58"/>
      <c r="P1" s="54" t="s">
        <v>5</v>
      </c>
      <c r="Q1" s="53"/>
      <c r="R1" s="55" t="s">
        <v>6</v>
      </c>
      <c r="S1" s="56"/>
      <c r="T1" s="52" t="s">
        <v>7</v>
      </c>
      <c r="U1" s="54"/>
      <c r="V1" s="53"/>
      <c r="W1" s="57" t="s">
        <v>8</v>
      </c>
      <c r="X1" s="58"/>
      <c r="Y1" s="52" t="s">
        <v>9</v>
      </c>
      <c r="Z1" s="53"/>
      <c r="AA1" s="51" t="s">
        <v>10</v>
      </c>
    </row>
    <row r="2" spans="2:27" ht="151.5" customHeight="1" thickBot="1" x14ac:dyDescent="0.3">
      <c r="B2" s="67"/>
      <c r="C2" s="68"/>
      <c r="D2" s="64"/>
      <c r="E2" s="66"/>
      <c r="F2" s="69" t="s">
        <v>14</v>
      </c>
      <c r="G2" s="69"/>
      <c r="H2" s="70" t="s">
        <v>15</v>
      </c>
      <c r="I2" s="71"/>
      <c r="J2" s="70" t="s">
        <v>13</v>
      </c>
      <c r="K2" s="71"/>
      <c r="L2" s="69" t="s">
        <v>16</v>
      </c>
      <c r="M2" s="69"/>
      <c r="N2" s="72" t="s">
        <v>28</v>
      </c>
      <c r="O2" s="73"/>
      <c r="P2" s="74" t="s">
        <v>21</v>
      </c>
      <c r="Q2" s="75"/>
      <c r="R2" s="72" t="s">
        <v>22</v>
      </c>
      <c r="S2" s="73"/>
      <c r="T2" s="74" t="s">
        <v>23</v>
      </c>
      <c r="U2" s="69"/>
      <c r="V2" s="75"/>
      <c r="W2" s="70" t="s">
        <v>24</v>
      </c>
      <c r="X2" s="71"/>
      <c r="Y2" s="74" t="s">
        <v>25</v>
      </c>
      <c r="Z2" s="75"/>
      <c r="AA2" s="76"/>
    </row>
    <row r="3" spans="2:27" s="1" customFormat="1" ht="24" thickBot="1" x14ac:dyDescent="0.3">
      <c r="B3" s="88" t="s">
        <v>11</v>
      </c>
      <c r="C3" s="89" t="s">
        <v>12</v>
      </c>
      <c r="D3" s="90" t="s">
        <v>77</v>
      </c>
      <c r="E3" s="91" t="s">
        <v>78</v>
      </c>
      <c r="F3" s="92" t="s">
        <v>17</v>
      </c>
      <c r="G3" s="93" t="s">
        <v>18</v>
      </c>
      <c r="H3" s="94" t="s">
        <v>17</v>
      </c>
      <c r="I3" s="95" t="s">
        <v>18</v>
      </c>
      <c r="J3" s="94" t="s">
        <v>17</v>
      </c>
      <c r="K3" s="95" t="s">
        <v>18</v>
      </c>
      <c r="L3" s="96" t="s">
        <v>17</v>
      </c>
      <c r="M3" s="97" t="s">
        <v>18</v>
      </c>
      <c r="N3" s="94" t="s">
        <v>17</v>
      </c>
      <c r="O3" s="95" t="s">
        <v>18</v>
      </c>
      <c r="P3" s="92" t="s">
        <v>17</v>
      </c>
      <c r="Q3" s="93" t="s">
        <v>18</v>
      </c>
      <c r="R3" s="98" t="s">
        <v>17</v>
      </c>
      <c r="S3" s="95" t="s">
        <v>18</v>
      </c>
      <c r="T3" s="99" t="s">
        <v>17</v>
      </c>
      <c r="U3" s="92" t="s">
        <v>29</v>
      </c>
      <c r="V3" s="97" t="s">
        <v>18</v>
      </c>
      <c r="W3" s="94" t="s">
        <v>17</v>
      </c>
      <c r="X3" s="95" t="s">
        <v>18</v>
      </c>
      <c r="Y3" s="100" t="s">
        <v>17</v>
      </c>
      <c r="Z3" s="97" t="s">
        <v>18</v>
      </c>
      <c r="AA3" s="101" t="s">
        <v>19</v>
      </c>
    </row>
    <row r="4" spans="2:27" x14ac:dyDescent="0.25">
      <c r="B4" s="77" t="s">
        <v>1</v>
      </c>
      <c r="C4" s="78" t="s">
        <v>73</v>
      </c>
      <c r="D4" s="79" t="s">
        <v>43</v>
      </c>
      <c r="E4" s="77" t="s">
        <v>36</v>
      </c>
      <c r="F4" s="80">
        <v>58</v>
      </c>
      <c r="G4" s="81">
        <v>116</v>
      </c>
      <c r="H4" s="82">
        <v>16</v>
      </c>
      <c r="I4" s="83">
        <v>32</v>
      </c>
      <c r="J4" s="80">
        <v>8</v>
      </c>
      <c r="K4" s="81">
        <v>80</v>
      </c>
      <c r="L4" s="82">
        <v>6</v>
      </c>
      <c r="M4" s="83">
        <v>60</v>
      </c>
      <c r="N4" s="80">
        <v>118</v>
      </c>
      <c r="O4" s="81">
        <v>118</v>
      </c>
      <c r="P4" s="82">
        <v>0</v>
      </c>
      <c r="Q4" s="84">
        <v>0</v>
      </c>
      <c r="R4" s="80">
        <v>22</v>
      </c>
      <c r="S4" s="83">
        <v>44</v>
      </c>
      <c r="T4" s="80">
        <v>4</v>
      </c>
      <c r="U4" s="85">
        <v>65</v>
      </c>
      <c r="V4" s="81">
        <v>105</v>
      </c>
      <c r="W4" s="82">
        <v>3</v>
      </c>
      <c r="X4" s="83">
        <v>15</v>
      </c>
      <c r="Y4" s="80">
        <v>15</v>
      </c>
      <c r="Z4" s="86">
        <v>22.5</v>
      </c>
      <c r="AA4" s="87">
        <v>592.5</v>
      </c>
    </row>
    <row r="5" spans="2:27" x14ac:dyDescent="0.25">
      <c r="B5" s="7" t="s">
        <v>27</v>
      </c>
      <c r="C5" s="17" t="s">
        <v>72</v>
      </c>
      <c r="D5" s="15" t="s">
        <v>43</v>
      </c>
      <c r="E5" s="7" t="s">
        <v>36</v>
      </c>
      <c r="F5" s="5">
        <v>12</v>
      </c>
      <c r="G5" s="8">
        <v>24</v>
      </c>
      <c r="H5" s="9">
        <v>0</v>
      </c>
      <c r="I5" s="6">
        <v>0</v>
      </c>
      <c r="J5" s="5">
        <v>2</v>
      </c>
      <c r="K5" s="8">
        <v>20</v>
      </c>
      <c r="L5" s="9">
        <v>3</v>
      </c>
      <c r="M5" s="6">
        <v>30</v>
      </c>
      <c r="N5" s="5">
        <v>100</v>
      </c>
      <c r="O5" s="8">
        <v>100</v>
      </c>
      <c r="P5" s="9">
        <v>55</v>
      </c>
      <c r="Q5" s="14">
        <v>27.5</v>
      </c>
      <c r="R5" s="5">
        <v>6</v>
      </c>
      <c r="S5" s="6">
        <v>12</v>
      </c>
      <c r="T5" s="5">
        <v>1</v>
      </c>
      <c r="U5" s="30">
        <v>19</v>
      </c>
      <c r="V5" s="8">
        <v>29</v>
      </c>
      <c r="W5" s="9">
        <v>0</v>
      </c>
      <c r="X5" s="6">
        <v>0</v>
      </c>
      <c r="Y5" s="5">
        <v>15</v>
      </c>
      <c r="Z5" s="32">
        <v>22.5</v>
      </c>
      <c r="AA5" s="37">
        <v>265</v>
      </c>
    </row>
    <row r="6" spans="2:27" x14ac:dyDescent="0.25">
      <c r="B6" s="7" t="s">
        <v>2</v>
      </c>
      <c r="C6" s="17" t="s">
        <v>83</v>
      </c>
      <c r="D6" s="15" t="s">
        <v>43</v>
      </c>
      <c r="E6" s="7" t="s">
        <v>39</v>
      </c>
      <c r="F6" s="5">
        <v>2</v>
      </c>
      <c r="G6" s="8">
        <v>4</v>
      </c>
      <c r="H6" s="9">
        <v>0</v>
      </c>
      <c r="I6" s="6">
        <v>0</v>
      </c>
      <c r="J6" s="5">
        <v>2</v>
      </c>
      <c r="K6" s="8">
        <v>20</v>
      </c>
      <c r="L6" s="9">
        <v>3</v>
      </c>
      <c r="M6" s="6">
        <v>30</v>
      </c>
      <c r="N6" s="5">
        <v>58</v>
      </c>
      <c r="O6" s="8">
        <v>58</v>
      </c>
      <c r="P6" s="9">
        <v>37</v>
      </c>
      <c r="Q6" s="14">
        <v>18.5</v>
      </c>
      <c r="R6" s="5">
        <v>9</v>
      </c>
      <c r="S6" s="6">
        <v>18</v>
      </c>
      <c r="T6" s="5">
        <v>2</v>
      </c>
      <c r="U6" s="30">
        <v>0</v>
      </c>
      <c r="V6" s="8">
        <v>20</v>
      </c>
      <c r="W6" s="9">
        <v>2</v>
      </c>
      <c r="X6" s="6">
        <v>10</v>
      </c>
      <c r="Y6" s="5">
        <v>15</v>
      </c>
      <c r="Z6" s="32">
        <v>22.5</v>
      </c>
      <c r="AA6" s="37">
        <v>201</v>
      </c>
    </row>
  </sheetData>
  <autoFilter ref="B3:AA3">
    <sortState ref="B4:AA6">
      <sortCondition descending="1" ref="AA3"/>
    </sortState>
  </autoFilter>
  <mergeCells count="24">
    <mergeCell ref="W2:X2"/>
    <mergeCell ref="Y2:Z2"/>
    <mergeCell ref="Y1:Z1"/>
    <mergeCell ref="AA1:AA2"/>
    <mergeCell ref="F2:G2"/>
    <mergeCell ref="H2:I2"/>
    <mergeCell ref="J2:K2"/>
    <mergeCell ref="L2:M2"/>
    <mergeCell ref="N2:O2"/>
    <mergeCell ref="P2:Q2"/>
    <mergeCell ref="R2:S2"/>
    <mergeCell ref="T2:V2"/>
    <mergeCell ref="L1:M1"/>
    <mergeCell ref="N1:O1"/>
    <mergeCell ref="P1:Q1"/>
    <mergeCell ref="R1:S1"/>
    <mergeCell ref="T1:V1"/>
    <mergeCell ref="W1:X1"/>
    <mergeCell ref="B1:C2"/>
    <mergeCell ref="D1:D2"/>
    <mergeCell ref="E1:E2"/>
    <mergeCell ref="F1:G1"/>
    <mergeCell ref="H1:I1"/>
    <mergeCell ref="J1:K1"/>
  </mergeCells>
  <pageMargins left="0.7" right="0.7" top="0.78740157499999996" bottom="0.78740157499999996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A6"/>
  <sheetViews>
    <sheetView workbookViewId="0">
      <selection activeCell="Y12" sqref="Y12"/>
    </sheetView>
  </sheetViews>
  <sheetFormatPr defaultRowHeight="15" x14ac:dyDescent="0.25"/>
  <cols>
    <col min="3" max="3" width="23.7109375" customWidth="1"/>
    <col min="6" max="26" width="6.7109375" customWidth="1"/>
  </cols>
  <sheetData>
    <row r="1" spans="2:27" s="1" customFormat="1" x14ac:dyDescent="0.25">
      <c r="B1" s="59" t="s">
        <v>26</v>
      </c>
      <c r="C1" s="60"/>
      <c r="D1" s="63" t="s">
        <v>20</v>
      </c>
      <c r="E1" s="65" t="s">
        <v>0</v>
      </c>
      <c r="F1" s="54" t="s">
        <v>1</v>
      </c>
      <c r="G1" s="53"/>
      <c r="H1" s="57" t="s">
        <v>27</v>
      </c>
      <c r="I1" s="58"/>
      <c r="J1" s="57" t="s">
        <v>2</v>
      </c>
      <c r="K1" s="58"/>
      <c r="L1" s="54" t="s">
        <v>3</v>
      </c>
      <c r="M1" s="54"/>
      <c r="N1" s="57" t="s">
        <v>4</v>
      </c>
      <c r="O1" s="58"/>
      <c r="P1" s="54" t="s">
        <v>5</v>
      </c>
      <c r="Q1" s="53"/>
      <c r="R1" s="55" t="s">
        <v>6</v>
      </c>
      <c r="S1" s="56"/>
      <c r="T1" s="52" t="s">
        <v>7</v>
      </c>
      <c r="U1" s="54"/>
      <c r="V1" s="53"/>
      <c r="W1" s="57" t="s">
        <v>8</v>
      </c>
      <c r="X1" s="58"/>
      <c r="Y1" s="52" t="s">
        <v>9</v>
      </c>
      <c r="Z1" s="53"/>
      <c r="AA1" s="51" t="s">
        <v>10</v>
      </c>
    </row>
    <row r="2" spans="2:27" ht="155.25" customHeight="1" thickBot="1" x14ac:dyDescent="0.3">
      <c r="B2" s="67"/>
      <c r="C2" s="68"/>
      <c r="D2" s="64"/>
      <c r="E2" s="66"/>
      <c r="F2" s="69" t="s">
        <v>14</v>
      </c>
      <c r="G2" s="69"/>
      <c r="H2" s="70" t="s">
        <v>15</v>
      </c>
      <c r="I2" s="71"/>
      <c r="J2" s="70" t="s">
        <v>13</v>
      </c>
      <c r="K2" s="71"/>
      <c r="L2" s="69" t="s">
        <v>16</v>
      </c>
      <c r="M2" s="69"/>
      <c r="N2" s="72" t="s">
        <v>28</v>
      </c>
      <c r="O2" s="73"/>
      <c r="P2" s="74" t="s">
        <v>21</v>
      </c>
      <c r="Q2" s="75"/>
      <c r="R2" s="72" t="s">
        <v>22</v>
      </c>
      <c r="S2" s="73"/>
      <c r="T2" s="74" t="s">
        <v>23</v>
      </c>
      <c r="U2" s="69"/>
      <c r="V2" s="75"/>
      <c r="W2" s="70" t="s">
        <v>24</v>
      </c>
      <c r="X2" s="71"/>
      <c r="Y2" s="74" t="s">
        <v>25</v>
      </c>
      <c r="Z2" s="75"/>
      <c r="AA2" s="76"/>
    </row>
    <row r="3" spans="2:27" s="1" customFormat="1" ht="24" thickBot="1" x14ac:dyDescent="0.3">
      <c r="B3" s="88" t="s">
        <v>11</v>
      </c>
      <c r="C3" s="89" t="s">
        <v>12</v>
      </c>
      <c r="D3" s="90" t="s">
        <v>77</v>
      </c>
      <c r="E3" s="91" t="s">
        <v>78</v>
      </c>
      <c r="F3" s="92" t="s">
        <v>17</v>
      </c>
      <c r="G3" s="93" t="s">
        <v>18</v>
      </c>
      <c r="H3" s="94" t="s">
        <v>17</v>
      </c>
      <c r="I3" s="95" t="s">
        <v>18</v>
      </c>
      <c r="J3" s="94" t="s">
        <v>17</v>
      </c>
      <c r="K3" s="95" t="s">
        <v>18</v>
      </c>
      <c r="L3" s="96" t="s">
        <v>17</v>
      </c>
      <c r="M3" s="97" t="s">
        <v>18</v>
      </c>
      <c r="N3" s="94" t="s">
        <v>17</v>
      </c>
      <c r="O3" s="95" t="s">
        <v>18</v>
      </c>
      <c r="P3" s="92" t="s">
        <v>17</v>
      </c>
      <c r="Q3" s="93" t="s">
        <v>18</v>
      </c>
      <c r="R3" s="98" t="s">
        <v>17</v>
      </c>
      <c r="S3" s="95" t="s">
        <v>18</v>
      </c>
      <c r="T3" s="99" t="s">
        <v>17</v>
      </c>
      <c r="U3" s="92" t="s">
        <v>29</v>
      </c>
      <c r="V3" s="97" t="s">
        <v>18</v>
      </c>
      <c r="W3" s="94" t="s">
        <v>17</v>
      </c>
      <c r="X3" s="95" t="s">
        <v>18</v>
      </c>
      <c r="Y3" s="100" t="s">
        <v>17</v>
      </c>
      <c r="Z3" s="97" t="s">
        <v>18</v>
      </c>
      <c r="AA3" s="101" t="s">
        <v>19</v>
      </c>
    </row>
    <row r="4" spans="2:27" x14ac:dyDescent="0.25">
      <c r="B4" s="77" t="s">
        <v>1</v>
      </c>
      <c r="C4" s="78" t="s">
        <v>64</v>
      </c>
      <c r="D4" s="79" t="s">
        <v>65</v>
      </c>
      <c r="E4" s="77" t="s">
        <v>36</v>
      </c>
      <c r="F4" s="80">
        <v>37</v>
      </c>
      <c r="G4" s="81">
        <v>74</v>
      </c>
      <c r="H4" s="82">
        <v>35</v>
      </c>
      <c r="I4" s="83">
        <v>70</v>
      </c>
      <c r="J4" s="80">
        <v>9</v>
      </c>
      <c r="K4" s="81">
        <v>90</v>
      </c>
      <c r="L4" s="82">
        <v>9</v>
      </c>
      <c r="M4" s="83">
        <v>90</v>
      </c>
      <c r="N4" s="80">
        <v>170</v>
      </c>
      <c r="O4" s="81">
        <v>170</v>
      </c>
      <c r="P4" s="82">
        <v>81</v>
      </c>
      <c r="Q4" s="84">
        <v>40.5</v>
      </c>
      <c r="R4" s="80">
        <v>59</v>
      </c>
      <c r="S4" s="83">
        <v>118</v>
      </c>
      <c r="T4" s="80">
        <v>4</v>
      </c>
      <c r="U4" s="85">
        <v>64</v>
      </c>
      <c r="V4" s="81">
        <v>104</v>
      </c>
      <c r="W4" s="82">
        <v>8</v>
      </c>
      <c r="X4" s="83">
        <v>40</v>
      </c>
      <c r="Y4" s="80">
        <v>45</v>
      </c>
      <c r="Z4" s="86">
        <v>67.5</v>
      </c>
      <c r="AA4" s="87">
        <v>864</v>
      </c>
    </row>
    <row r="5" spans="2:27" x14ac:dyDescent="0.25">
      <c r="B5" s="7" t="s">
        <v>27</v>
      </c>
      <c r="C5" s="17" t="s">
        <v>53</v>
      </c>
      <c r="D5" s="15" t="s">
        <v>49</v>
      </c>
      <c r="E5" s="7" t="s">
        <v>36</v>
      </c>
      <c r="F5" s="5">
        <v>63</v>
      </c>
      <c r="G5" s="8">
        <v>126</v>
      </c>
      <c r="H5" s="9">
        <v>17</v>
      </c>
      <c r="I5" s="6">
        <v>34</v>
      </c>
      <c r="J5" s="5">
        <v>5</v>
      </c>
      <c r="K5" s="8">
        <v>50</v>
      </c>
      <c r="L5" s="9">
        <v>6</v>
      </c>
      <c r="M5" s="6">
        <v>60</v>
      </c>
      <c r="N5" s="5">
        <v>172</v>
      </c>
      <c r="O5" s="8">
        <v>172</v>
      </c>
      <c r="P5" s="9">
        <v>35</v>
      </c>
      <c r="Q5" s="14">
        <v>17.5</v>
      </c>
      <c r="R5" s="5">
        <v>46</v>
      </c>
      <c r="S5" s="6">
        <v>92</v>
      </c>
      <c r="T5" s="5">
        <v>3</v>
      </c>
      <c r="U5" s="30">
        <v>80</v>
      </c>
      <c r="V5" s="8">
        <v>110</v>
      </c>
      <c r="W5" s="9">
        <v>6</v>
      </c>
      <c r="X5" s="6">
        <v>30</v>
      </c>
      <c r="Y5" s="5">
        <v>75</v>
      </c>
      <c r="Z5" s="32">
        <v>112.5</v>
      </c>
      <c r="AA5" s="37">
        <v>804</v>
      </c>
    </row>
    <row r="6" spans="2:27" x14ac:dyDescent="0.25">
      <c r="B6" s="7" t="s">
        <v>2</v>
      </c>
      <c r="C6" s="17" t="s">
        <v>48</v>
      </c>
      <c r="D6" s="15" t="s">
        <v>49</v>
      </c>
      <c r="E6" s="7" t="s">
        <v>39</v>
      </c>
      <c r="F6" s="5">
        <v>38</v>
      </c>
      <c r="G6" s="8">
        <v>76</v>
      </c>
      <c r="H6" s="9">
        <v>0</v>
      </c>
      <c r="I6" s="6">
        <v>0</v>
      </c>
      <c r="J6" s="5">
        <v>3</v>
      </c>
      <c r="K6" s="8">
        <v>30</v>
      </c>
      <c r="L6" s="9">
        <v>5</v>
      </c>
      <c r="M6" s="6">
        <v>50</v>
      </c>
      <c r="N6" s="5">
        <v>76</v>
      </c>
      <c r="O6" s="8">
        <v>76</v>
      </c>
      <c r="P6" s="9">
        <v>0</v>
      </c>
      <c r="Q6" s="14">
        <v>0</v>
      </c>
      <c r="R6" s="5">
        <v>26</v>
      </c>
      <c r="S6" s="6">
        <v>52</v>
      </c>
      <c r="T6" s="5">
        <v>2</v>
      </c>
      <c r="U6" s="30">
        <v>74</v>
      </c>
      <c r="V6" s="8">
        <v>94</v>
      </c>
      <c r="W6" s="9">
        <v>2</v>
      </c>
      <c r="X6" s="6">
        <v>10</v>
      </c>
      <c r="Y6" s="5">
        <v>55</v>
      </c>
      <c r="Z6" s="32">
        <v>82.5</v>
      </c>
      <c r="AA6" s="37">
        <v>470.5</v>
      </c>
    </row>
  </sheetData>
  <autoFilter ref="B3:AA3">
    <sortState ref="B4:AA6">
      <sortCondition descending="1" ref="AA3"/>
    </sortState>
  </autoFilter>
  <mergeCells count="24">
    <mergeCell ref="W2:X2"/>
    <mergeCell ref="Y2:Z2"/>
    <mergeCell ref="Y1:Z1"/>
    <mergeCell ref="AA1:AA2"/>
    <mergeCell ref="F2:G2"/>
    <mergeCell ref="H2:I2"/>
    <mergeCell ref="J2:K2"/>
    <mergeCell ref="L2:M2"/>
    <mergeCell ref="N2:O2"/>
    <mergeCell ref="P2:Q2"/>
    <mergeCell ref="R2:S2"/>
    <mergeCell ref="T2:V2"/>
    <mergeCell ref="L1:M1"/>
    <mergeCell ref="N1:O1"/>
    <mergeCell ref="P1:Q1"/>
    <mergeCell ref="R1:S1"/>
    <mergeCell ref="T1:V1"/>
    <mergeCell ref="W1:X1"/>
    <mergeCell ref="B1:C2"/>
    <mergeCell ref="D1:D2"/>
    <mergeCell ref="E1:E2"/>
    <mergeCell ref="F1:G1"/>
    <mergeCell ref="H1:I1"/>
    <mergeCell ref="J1:K1"/>
  </mergeCells>
  <pageMargins left="0.7" right="0.7" top="0.78740157499999996" bottom="0.78740157499999996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6"/>
  <sheetViews>
    <sheetView workbookViewId="0">
      <selection activeCell="J16" sqref="J16"/>
    </sheetView>
  </sheetViews>
  <sheetFormatPr defaultRowHeight="15" x14ac:dyDescent="0.25"/>
  <cols>
    <col min="1" max="1" width="9.140625" style="1"/>
    <col min="3" max="3" width="21" customWidth="1"/>
    <col min="6" max="26" width="6.7109375" customWidth="1"/>
  </cols>
  <sheetData>
    <row r="1" spans="2:27" s="1" customFormat="1" x14ac:dyDescent="0.25">
      <c r="B1" s="59" t="s">
        <v>26</v>
      </c>
      <c r="C1" s="60"/>
      <c r="D1" s="63" t="s">
        <v>20</v>
      </c>
      <c r="E1" s="65" t="s">
        <v>0</v>
      </c>
      <c r="F1" s="54" t="s">
        <v>1</v>
      </c>
      <c r="G1" s="53"/>
      <c r="H1" s="57" t="s">
        <v>27</v>
      </c>
      <c r="I1" s="58"/>
      <c r="J1" s="57" t="s">
        <v>2</v>
      </c>
      <c r="K1" s="58"/>
      <c r="L1" s="54" t="s">
        <v>3</v>
      </c>
      <c r="M1" s="54"/>
      <c r="N1" s="57" t="s">
        <v>4</v>
      </c>
      <c r="O1" s="58"/>
      <c r="P1" s="54" t="s">
        <v>5</v>
      </c>
      <c r="Q1" s="53"/>
      <c r="R1" s="55" t="s">
        <v>6</v>
      </c>
      <c r="S1" s="56"/>
      <c r="T1" s="52" t="s">
        <v>7</v>
      </c>
      <c r="U1" s="54"/>
      <c r="V1" s="53"/>
      <c r="W1" s="57" t="s">
        <v>8</v>
      </c>
      <c r="X1" s="58"/>
      <c r="Y1" s="52" t="s">
        <v>9</v>
      </c>
      <c r="Z1" s="53"/>
      <c r="AA1" s="51" t="s">
        <v>10</v>
      </c>
    </row>
    <row r="2" spans="2:27" ht="162" customHeight="1" thickBot="1" x14ac:dyDescent="0.3">
      <c r="B2" s="61"/>
      <c r="C2" s="62"/>
      <c r="D2" s="115"/>
      <c r="E2" s="116"/>
      <c r="F2" s="117" t="s">
        <v>14</v>
      </c>
      <c r="G2" s="117"/>
      <c r="H2" s="118" t="s">
        <v>15</v>
      </c>
      <c r="I2" s="119"/>
      <c r="J2" s="118" t="s">
        <v>13</v>
      </c>
      <c r="K2" s="119"/>
      <c r="L2" s="117" t="s">
        <v>16</v>
      </c>
      <c r="M2" s="117"/>
      <c r="N2" s="120" t="s">
        <v>28</v>
      </c>
      <c r="O2" s="121"/>
      <c r="P2" s="122" t="s">
        <v>21</v>
      </c>
      <c r="Q2" s="123"/>
      <c r="R2" s="120" t="s">
        <v>22</v>
      </c>
      <c r="S2" s="121"/>
      <c r="T2" s="122" t="s">
        <v>23</v>
      </c>
      <c r="U2" s="117"/>
      <c r="V2" s="123"/>
      <c r="W2" s="118" t="s">
        <v>24</v>
      </c>
      <c r="X2" s="119"/>
      <c r="Y2" s="122" t="s">
        <v>25</v>
      </c>
      <c r="Z2" s="123"/>
      <c r="AA2" s="124"/>
    </row>
    <row r="3" spans="2:27" s="1" customFormat="1" ht="29.25" customHeight="1" thickBot="1" x14ac:dyDescent="0.3">
      <c r="B3" s="88" t="s">
        <v>11</v>
      </c>
      <c r="C3" s="89" t="s">
        <v>12</v>
      </c>
      <c r="D3" s="90" t="s">
        <v>77</v>
      </c>
      <c r="E3" s="91" t="s">
        <v>78</v>
      </c>
      <c r="F3" s="92" t="s">
        <v>17</v>
      </c>
      <c r="G3" s="93" t="s">
        <v>18</v>
      </c>
      <c r="H3" s="94" t="s">
        <v>17</v>
      </c>
      <c r="I3" s="95" t="s">
        <v>18</v>
      </c>
      <c r="J3" s="94" t="s">
        <v>17</v>
      </c>
      <c r="K3" s="95" t="s">
        <v>18</v>
      </c>
      <c r="L3" s="96" t="s">
        <v>17</v>
      </c>
      <c r="M3" s="97" t="s">
        <v>18</v>
      </c>
      <c r="N3" s="94" t="s">
        <v>17</v>
      </c>
      <c r="O3" s="95" t="s">
        <v>18</v>
      </c>
      <c r="P3" s="92" t="s">
        <v>17</v>
      </c>
      <c r="Q3" s="93" t="s">
        <v>18</v>
      </c>
      <c r="R3" s="98" t="s">
        <v>17</v>
      </c>
      <c r="S3" s="95" t="s">
        <v>18</v>
      </c>
      <c r="T3" s="99" t="s">
        <v>17</v>
      </c>
      <c r="U3" s="92" t="s">
        <v>29</v>
      </c>
      <c r="V3" s="97" t="s">
        <v>18</v>
      </c>
      <c r="W3" s="94" t="s">
        <v>17</v>
      </c>
      <c r="X3" s="95" t="s">
        <v>18</v>
      </c>
      <c r="Y3" s="100" t="s">
        <v>17</v>
      </c>
      <c r="Z3" s="97" t="s">
        <v>18</v>
      </c>
      <c r="AA3" s="101" t="s">
        <v>19</v>
      </c>
    </row>
    <row r="4" spans="2:27" x14ac:dyDescent="0.25">
      <c r="B4" s="77" t="s">
        <v>1</v>
      </c>
      <c r="C4" s="78" t="s">
        <v>46</v>
      </c>
      <c r="D4" s="79" t="s">
        <v>84</v>
      </c>
      <c r="E4" s="77" t="s">
        <v>39</v>
      </c>
      <c r="F4" s="80">
        <v>61</v>
      </c>
      <c r="G4" s="81">
        <f>F4*2</f>
        <v>122</v>
      </c>
      <c r="H4" s="82">
        <v>0</v>
      </c>
      <c r="I4" s="83">
        <f>H4*2</f>
        <v>0</v>
      </c>
      <c r="J4" s="80">
        <v>12</v>
      </c>
      <c r="K4" s="81">
        <f>J4*10</f>
        <v>120</v>
      </c>
      <c r="L4" s="82">
        <v>5</v>
      </c>
      <c r="M4" s="83">
        <f>L4*10</f>
        <v>50</v>
      </c>
      <c r="N4" s="80">
        <v>144</v>
      </c>
      <c r="O4" s="81">
        <f>N4*1</f>
        <v>144</v>
      </c>
      <c r="P4" s="82">
        <v>0</v>
      </c>
      <c r="Q4" s="84">
        <f>P4*0.5</f>
        <v>0</v>
      </c>
      <c r="R4" s="80">
        <v>26</v>
      </c>
      <c r="S4" s="83">
        <f>R4*2</f>
        <v>52</v>
      </c>
      <c r="T4" s="80">
        <v>4</v>
      </c>
      <c r="U4" s="85">
        <v>52</v>
      </c>
      <c r="V4" s="81">
        <f>T4*10+U4</f>
        <v>92</v>
      </c>
      <c r="W4" s="82">
        <v>2</v>
      </c>
      <c r="X4" s="83">
        <f>W4*5</f>
        <v>10</v>
      </c>
      <c r="Y4" s="80">
        <v>55</v>
      </c>
      <c r="Z4" s="86">
        <f>Y4*1.5</f>
        <v>82.5</v>
      </c>
      <c r="AA4" s="87">
        <f>G4+I4+K4+M4+O4+Q4+S4+V4+X4+Z4</f>
        <v>672.5</v>
      </c>
    </row>
    <row r="5" spans="2:27" x14ac:dyDescent="0.25">
      <c r="B5" s="7" t="s">
        <v>27</v>
      </c>
      <c r="C5" s="17" t="s">
        <v>45</v>
      </c>
      <c r="D5" s="15" t="s">
        <v>84</v>
      </c>
      <c r="E5" s="7" t="s">
        <v>36</v>
      </c>
      <c r="F5" s="5">
        <v>48</v>
      </c>
      <c r="G5" s="8">
        <f>F5*2</f>
        <v>96</v>
      </c>
      <c r="H5" s="9">
        <v>21</v>
      </c>
      <c r="I5" s="6">
        <f>H5*2</f>
        <v>42</v>
      </c>
      <c r="J5" s="5">
        <v>8</v>
      </c>
      <c r="K5" s="8">
        <f>J5*10</f>
        <v>80</v>
      </c>
      <c r="L5" s="9">
        <v>7</v>
      </c>
      <c r="M5" s="6">
        <f>L5*10</f>
        <v>70</v>
      </c>
      <c r="N5" s="5">
        <v>144</v>
      </c>
      <c r="O5" s="8">
        <f>N5*1</f>
        <v>144</v>
      </c>
      <c r="P5" s="9">
        <v>105</v>
      </c>
      <c r="Q5" s="14">
        <f>P5*0.5</f>
        <v>52.5</v>
      </c>
      <c r="R5" s="5">
        <v>13</v>
      </c>
      <c r="S5" s="6">
        <f>R5*2</f>
        <v>26</v>
      </c>
      <c r="T5" s="5">
        <v>2</v>
      </c>
      <c r="U5" s="30">
        <v>67</v>
      </c>
      <c r="V5" s="8">
        <f>T5*10+U5</f>
        <v>87</v>
      </c>
      <c r="W5" s="9">
        <v>1</v>
      </c>
      <c r="X5" s="6">
        <f>W5*5</f>
        <v>5</v>
      </c>
      <c r="Y5" s="5">
        <v>35</v>
      </c>
      <c r="Z5" s="32">
        <f>Y5*1.5</f>
        <v>52.5</v>
      </c>
      <c r="AA5" s="37">
        <f>G5+I5+K5+M5+O5+Q5+S5+V5+X5+Z5</f>
        <v>655</v>
      </c>
    </row>
    <row r="6" spans="2:27" ht="15.75" thickBot="1" x14ac:dyDescent="0.3">
      <c r="B6" s="13" t="s">
        <v>2</v>
      </c>
      <c r="C6" s="18" t="s">
        <v>44</v>
      </c>
      <c r="D6" s="19" t="s">
        <v>84</v>
      </c>
      <c r="E6" s="13" t="s">
        <v>39</v>
      </c>
      <c r="F6" s="11">
        <v>14</v>
      </c>
      <c r="G6" s="12">
        <f>F6*2</f>
        <v>28</v>
      </c>
      <c r="H6" s="27">
        <v>6</v>
      </c>
      <c r="I6" s="28">
        <f>H6*2</f>
        <v>12</v>
      </c>
      <c r="J6" s="11">
        <v>3</v>
      </c>
      <c r="K6" s="12">
        <f>J6*10</f>
        <v>30</v>
      </c>
      <c r="L6" s="27">
        <v>3</v>
      </c>
      <c r="M6" s="28">
        <f>L6*10</f>
        <v>30</v>
      </c>
      <c r="N6" s="11">
        <v>80</v>
      </c>
      <c r="O6" s="12">
        <f>N6*1</f>
        <v>80</v>
      </c>
      <c r="P6" s="27">
        <v>0</v>
      </c>
      <c r="Q6" s="29">
        <f>P6*0.5</f>
        <v>0</v>
      </c>
      <c r="R6" s="11">
        <v>0</v>
      </c>
      <c r="S6" s="28">
        <f>R6*2</f>
        <v>0</v>
      </c>
      <c r="T6" s="11">
        <v>0</v>
      </c>
      <c r="U6" s="35">
        <v>35</v>
      </c>
      <c r="V6" s="12">
        <f>T6*10+U6</f>
        <v>35</v>
      </c>
      <c r="W6" s="27">
        <v>0</v>
      </c>
      <c r="X6" s="28">
        <f>W6*5</f>
        <v>0</v>
      </c>
      <c r="Y6" s="11">
        <v>15</v>
      </c>
      <c r="Z6" s="33">
        <f>Y6*1.5</f>
        <v>22.5</v>
      </c>
      <c r="AA6" s="38">
        <f>G6+I6+K6+M6+O6+Q6+S6+V6+X6+Z6</f>
        <v>237.5</v>
      </c>
    </row>
  </sheetData>
  <autoFilter ref="B3:AB3">
    <sortState ref="B4:AB6">
      <sortCondition descending="1" ref="AA3"/>
    </sortState>
  </autoFilter>
  <mergeCells count="24">
    <mergeCell ref="W2:X2"/>
    <mergeCell ref="Y2:Z2"/>
    <mergeCell ref="Y1:Z1"/>
    <mergeCell ref="AA1:AA2"/>
    <mergeCell ref="F2:G2"/>
    <mergeCell ref="H2:I2"/>
    <mergeCell ref="J2:K2"/>
    <mergeCell ref="L2:M2"/>
    <mergeCell ref="N2:O2"/>
    <mergeCell ref="P2:Q2"/>
    <mergeCell ref="R2:S2"/>
    <mergeCell ref="T2:V2"/>
    <mergeCell ref="L1:M1"/>
    <mergeCell ref="N1:O1"/>
    <mergeCell ref="P1:Q1"/>
    <mergeCell ref="R1:S1"/>
    <mergeCell ref="T1:V1"/>
    <mergeCell ref="W1:X1"/>
    <mergeCell ref="B1:C2"/>
    <mergeCell ref="D1:D2"/>
    <mergeCell ref="E1:E2"/>
    <mergeCell ref="F1:G1"/>
    <mergeCell ref="H1:I1"/>
    <mergeCell ref="J1:K1"/>
  </mergeCells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9</vt:i4>
      </vt:variant>
    </vt:vector>
  </HeadingPairs>
  <TitlesOfParts>
    <vt:vector size="9" baseType="lpstr">
      <vt:lpstr>Výsledovka</vt:lpstr>
      <vt:lpstr>Dě9</vt:lpstr>
      <vt:lpstr>Dě13</vt:lpstr>
      <vt:lpstr>Dorost</vt:lpstr>
      <vt:lpstr>LoveckýM</vt:lpstr>
      <vt:lpstr>LoveckýŽ</vt:lpstr>
      <vt:lpstr>Dlouhý luk</vt:lpstr>
      <vt:lpstr>P+T</vt:lpstr>
      <vt:lpstr>D</vt:lpstr>
    </vt:vector>
  </TitlesOfParts>
  <Company>ČEZ ICT Services, a. s.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Kopp Roman</dc:creator>
  <cp:lastModifiedBy>Kopp Roman</cp:lastModifiedBy>
  <cp:lastPrinted>2017-09-25T11:27:51Z</cp:lastPrinted>
  <dcterms:created xsi:type="dcterms:W3CDTF">2017-09-21T10:28:49Z</dcterms:created>
  <dcterms:modified xsi:type="dcterms:W3CDTF">2017-10-02T05:02:26Z</dcterms:modified>
</cp:coreProperties>
</file>